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3"/>
  </bookViews>
  <sheets>
    <sheet name="Дефицит " sheetId="1" r:id="rId1"/>
    <sheet name="Дотации" sheetId="2" r:id="rId2"/>
    <sheet name="Субсидии" sheetId="3" r:id="rId3"/>
    <sheet name="Субвенции" sheetId="4" r:id="rId4"/>
  </sheets>
  <definedNames>
    <definedName name="_xlnm.Print_Area" localSheetId="0">'Дефицит '!$A$1:$G$39</definedName>
    <definedName name="_xlnm.Print_Area" localSheetId="1">'Дотации'!$A$1:$E$15</definedName>
    <definedName name="_xlnm.Print_Area" localSheetId="3">'Субвенции'!$A$1:$F$24</definedName>
    <definedName name="_xlnm.Print_Area" localSheetId="2">'Субсидии'!$A$1:$E$35</definedName>
  </definedNames>
  <calcPr fullCalcOnLoad="1"/>
</workbook>
</file>

<file path=xl/sharedStrings.xml><?xml version="1.0" encoding="utf-8"?>
<sst xmlns="http://schemas.openxmlformats.org/spreadsheetml/2006/main" count="187" uniqueCount="145">
  <si>
    <t>Наименование</t>
  </si>
  <si>
    <t>Принято по бюджету</t>
  </si>
  <si>
    <t>Процент исполнения</t>
  </si>
  <si>
    <t>№ п/п</t>
  </si>
  <si>
    <t>Всего субвенций</t>
  </si>
  <si>
    <t>Всего субсидий</t>
  </si>
  <si>
    <t>Х</t>
  </si>
  <si>
    <t>Код</t>
  </si>
  <si>
    <t>х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</si>
  <si>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</si>
  <si>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</si>
  <si>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</si>
  <si>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</si>
  <si>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</si>
  <si>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</si>
  <si>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</si>
  <si>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</si>
  <si>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</si>
  <si>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</si>
  <si>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</si>
  <si>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</si>
  <si>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</si>
  <si>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</si>
  <si>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</si>
  <si>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</si>
  <si>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</si>
  <si>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дефицита бюджета муниципального района</t>
  </si>
  <si>
    <t>Погашение обязательств за счет прочих источников внутреннего финансирования дефицита бюджета муниципального района</t>
  </si>
  <si>
    <t>01 02 00 00 00 0000 000</t>
  </si>
  <si>
    <t>01 03 00 00 00 0000 000</t>
  </si>
  <si>
    <t>01 05 00 00 00 0000 000</t>
  </si>
  <si>
    <t>01 05 00 00 00 0000 500</t>
  </si>
  <si>
    <t>01 05 00 00 00 0000 600</t>
  </si>
  <si>
    <t>01 06 04 00 00 0000 000</t>
  </si>
  <si>
    <t>01 06 05 00 00 0000 000</t>
  </si>
  <si>
    <t>01 06 05 00 00 0000 600</t>
  </si>
  <si>
    <t>01 06 05 00 00 0000 500</t>
  </si>
  <si>
    <t>01 06 06 00 00 0000 000</t>
  </si>
  <si>
    <t>01 06 06 00 00 0000 700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</si>
  <si>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</si>
  <si>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</si>
  <si>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Итого источников финансирования дефицита бюджета</t>
  </si>
  <si>
    <t>к сумме, принятой по бюджету</t>
  </si>
  <si>
    <t>Приложение 7</t>
  </si>
  <si>
    <t>Приложение 8</t>
  </si>
  <si>
    <t>руб.</t>
  </si>
  <si>
    <t>Приложение 9</t>
  </si>
  <si>
    <t>Всего дотаций</t>
  </si>
  <si>
    <t>Бюджетная роспись</t>
  </si>
  <si>
    <t>к бюджетной росписи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</si>
  <si>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</si>
  <si>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Доходы</t>
  </si>
  <si>
    <t>Расходы</t>
  </si>
  <si>
    <t>Дефицит</t>
  </si>
  <si>
    <t>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</si>
  <si>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на организацию отдыха детей в каникулярное время</t>
  </si>
  <si>
    <t>на организацию обеспечения учащихся начальных классов муниципальных общеобразовательных организаций горячим питанием</t>
  </si>
  <si>
    <t>на поддержку редакций районных и городских газет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</si>
  <si>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</si>
  <si>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</si>
  <si>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</si>
  <si>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</si>
  <si>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на осуществление государственных полномочий Тверской области по созданию административных комиссий</t>
  </si>
  <si>
    <t>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</si>
  <si>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на осуществление отдельных государственных полномочий по предоставлению компенсации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Тверской области, проживающим и работающим в сельских населенных пунктах, рабочих поселках (поселках городского типа)</t>
  </si>
  <si>
    <t>на повышение заработной платы работникам муниципальных учреждений культуры Тверской области</t>
  </si>
  <si>
    <t>на организацию транспортного обслуживания населения на муниципальных маршрутах регулярных перевозок по регулируемым тарифам</t>
  </si>
  <si>
    <t>Прочие субсидии бюджетам городских округов, в т.ч.</t>
  </si>
  <si>
    <t>Прочие субвенции бюджетам городских округов, в т.ч.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</si>
  <si>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</si>
  <si>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</si>
  <si>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</si>
  <si>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Осташковского городского округа </t>
  </si>
  <si>
    <t>Приложение 10</t>
  </si>
  <si>
    <t>на укрепление материально-технической базы муниципальных организаций отдыха и оздоровления детей</t>
  </si>
  <si>
    <t>1.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</si>
  <si>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т.ч.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</si>
  <si>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</si>
  <si>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на капитальный ремонт и ремонт улично-дорожной сети муниципальных образований Тверской области.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</si>
  <si>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</si>
  <si>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на реализацию программ по поддержке местных инициатив Тверской области</t>
  </si>
  <si>
    <t xml:space="preserve">к постановлению Администрации </t>
  </si>
  <si>
    <t>"Об утвержении  отчета об исполнении</t>
  </si>
  <si>
    <t>бюджета Осташковского городского</t>
  </si>
  <si>
    <t>Субсидии бюджетам городских округов на софинансирование капитальных вложений в объекты муниципальной собственности</t>
  </si>
  <si>
    <t>01 02 00 00 04 0000 710</t>
  </si>
  <si>
    <t>01 02 00 00 04 0000 810</t>
  </si>
  <si>
    <t>01 03 01 00 04 0000 710</t>
  </si>
  <si>
    <t>01 03 01 00 04 0000 810</t>
  </si>
  <si>
    <t>01 05 02 01 04 0000 510</t>
  </si>
  <si>
    <t>01 05 02 01 04 0000 610</t>
  </si>
  <si>
    <t>01 06 04 01 04 0000 810</t>
  </si>
  <si>
    <t>01 06 05 01 04 0000 640</t>
  </si>
  <si>
    <t>01 06 05 02 04 0000 640</t>
  </si>
  <si>
    <t>01 06 05 01 04 0000 540</t>
  </si>
  <si>
    <t>01 06 05 02 04 0000 540</t>
  </si>
  <si>
    <t>01 06 06 00 04 0000 710</t>
  </si>
  <si>
    <t>01 06 06 00 04 0000 810</t>
  </si>
  <si>
    <t>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</si>
  <si>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на развитие системы газоснабжения населенных пунктов Тверской области</t>
  </si>
  <si>
    <t>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</t>
  </si>
  <si>
    <t xml:space="preserve">Источники финансирования дефицита бюджета Осташковского городского округа                                                               </t>
  </si>
  <si>
    <t>на повышение заработной платы педагогическим работникам муниципальных организаций дополнительного образования Тверской области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</si>
  <si>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</si>
  <si>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проведение работ по восстановлению воинских захоронений</t>
  </si>
  <si>
    <t>на повышение заработной платы работникам муниципальных учреждений образования</t>
  </si>
  <si>
    <t>6.13</t>
  </si>
  <si>
    <t>6.14</t>
  </si>
  <si>
    <t>на 2020 год</t>
  </si>
  <si>
    <t>Дотации бюджетам городских округов на поддержку мер по обеспечению сбалансированности бюджетов</t>
  </si>
  <si>
    <t>Субвенции бюджетам на проведение Всероссийской переписи 2020 года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</si>
  <si>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</si>
  <si>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</si>
  <si>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</si>
  <si>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</si>
  <si>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Исполнено на 01.07.2020</t>
  </si>
  <si>
    <t xml:space="preserve">округа за 1 полугодие 2020 года" </t>
  </si>
  <si>
    <t>Исполнение на 01.07.2020 г.</t>
  </si>
  <si>
    <t>Дотации, полученные из областного бюджета Тверской области                                                                                      за 1 полугодие 2020 года</t>
  </si>
  <si>
    <t>Субсидии, полученные из областного бюджета Тверской области за 1 полугодие 2020 года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</si>
  <si>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</si>
  <si>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на блогоустройство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</si>
  <si>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Субвенции, полученные из областного бюджета Тверской области и федерального бюджета                                                                   за 1 полугодие 2020 года</t>
  </si>
  <si>
    <t>7.2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</si>
  <si>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</si>
  <si>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</si>
  <si>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</si>
  <si>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</si>
  <si>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</si>
  <si>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</si>
  <si>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</si>
  <si>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</si>
  <si>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</si>
  <si>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6.1</t>
  </si>
  <si>
    <t>1.1</t>
  </si>
  <si>
    <t>1.2</t>
  </si>
  <si>
    <t>1.3</t>
  </si>
  <si>
    <t>5.1</t>
  </si>
  <si>
    <t>5.2</t>
  </si>
  <si>
    <t>5.3</t>
  </si>
  <si>
    <t>5.4</t>
  </si>
  <si>
    <t>5.5</t>
  </si>
  <si>
    <t>5.6</t>
  </si>
  <si>
    <t>5.7</t>
  </si>
  <si>
    <t>от 03.07.2020 г. № 941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</si>
</sst>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[$-FC19]d\ mmmm\ yyyy\ &quot;г.&quot;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80" fontId="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top" wrapText="1"/>
    </xf>
    <xf numFmtId="185" fontId="1" fillId="0" borderId="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24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justify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top" wrapText="1"/>
    </xf>
    <xf numFmtId="49" fontId="9" fillId="0" borderId="24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wrapText="1"/>
    </xf>
    <xf numFmtId="0" fontId="9" fillId="0" borderId="24" xfId="0" applyFont="1" applyBorder="1" applyAlignment="1">
      <alignment horizontal="justify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wrapText="1"/>
    </xf>
    <xf numFmtId="2" fontId="11" fillId="33" borderId="24" xfId="0" applyNumberFormat="1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2" fontId="11" fillId="33" borderId="24" xfId="0" applyNumberFormat="1" applyFont="1" applyFill="1" applyBorder="1" applyAlignment="1">
      <alignment horizontal="justify" vertical="top" wrapText="1"/>
    </xf>
    <xf numFmtId="0" fontId="50" fillId="0" borderId="24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left" vertical="top" wrapText="1"/>
    </xf>
    <xf numFmtId="0" fontId="1" fillId="34" borderId="24" xfId="0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justify" vertical="top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185" fontId="1" fillId="0" borderId="0" xfId="0" applyNumberFormat="1" applyFont="1" applyAlignment="1">
      <alignment horizontal="center"/>
    </xf>
    <xf numFmtId="4" fontId="1" fillId="35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1" fillId="0" borderId="24" xfId="0" applyNumberFormat="1" applyFont="1" applyBorder="1" applyAlignment="1">
      <alignment horizontal="center" wrapText="1"/>
    </xf>
    <xf numFmtId="4" fontId="9" fillId="0" borderId="24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4" fontId="1" fillId="34" borderId="24" xfId="0" applyNumberFormat="1" applyFont="1" applyFill="1" applyBorder="1" applyAlignment="1">
      <alignment horizontal="center" wrapText="1"/>
    </xf>
    <xf numFmtId="4" fontId="1" fillId="35" borderId="24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9" fillId="34" borderId="24" xfId="0" applyNumberFormat="1" applyFont="1" applyFill="1" applyBorder="1" applyAlignment="1">
      <alignment horizontal="center" wrapText="1"/>
    </xf>
    <xf numFmtId="4" fontId="3" fillId="34" borderId="24" xfId="0" applyNumberFormat="1" applyFont="1" applyFill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80" zoomScaleSheetLayoutView="80" zoomScalePageLayoutView="0" workbookViewId="0" topLeftCell="A4">
      <selection activeCell="J17" sqref="J17"/>
    </sheetView>
  </sheetViews>
  <sheetFormatPr defaultColWidth="9.140625" defaultRowHeight="12.75"/>
  <cols>
    <col min="1" max="1" width="25.140625" style="0" customWidth="1"/>
    <col min="2" max="2" width="55.28125" style="0" customWidth="1"/>
    <col min="3" max="3" width="18.8515625" style="0" customWidth="1"/>
    <col min="4" max="5" width="19.140625" style="0" customWidth="1"/>
    <col min="6" max="6" width="13.7109375" style="0" customWidth="1"/>
    <col min="7" max="7" width="12.7109375" style="0" customWidth="1"/>
  </cols>
  <sheetData>
    <row r="1" ht="12.75">
      <c r="E1" s="43" t="s">
        <v>43</v>
      </c>
    </row>
    <row r="2" ht="12.75">
      <c r="E2" s="2" t="s">
        <v>81</v>
      </c>
    </row>
    <row r="3" spans="5:6" ht="12.75">
      <c r="E3" s="94" t="s">
        <v>72</v>
      </c>
      <c r="F3" s="95"/>
    </row>
    <row r="4" spans="5:6" ht="12.75">
      <c r="E4" s="37" t="s">
        <v>82</v>
      </c>
      <c r="F4" s="38"/>
    </row>
    <row r="5" spans="5:6" ht="12.75">
      <c r="E5" s="94" t="s">
        <v>83</v>
      </c>
      <c r="F5" s="95"/>
    </row>
    <row r="6" spans="5:6" ht="12.75">
      <c r="E6" s="37" t="s">
        <v>116</v>
      </c>
      <c r="F6" s="38"/>
    </row>
    <row r="7" spans="5:6" ht="12.75">
      <c r="E7" s="94" t="s">
        <v>144</v>
      </c>
      <c r="F7" s="96"/>
    </row>
    <row r="8" ht="11.25" customHeight="1"/>
    <row r="9" spans="1:7" ht="16.5" customHeight="1">
      <c r="A9" s="83" t="s">
        <v>101</v>
      </c>
      <c r="B9" s="83"/>
      <c r="C9" s="83"/>
      <c r="D9" s="83"/>
      <c r="E9" s="83"/>
      <c r="F9" s="83"/>
      <c r="G9" s="83"/>
    </row>
    <row r="10" spans="1:7" ht="17.25" customHeight="1">
      <c r="A10" s="84" t="s">
        <v>108</v>
      </c>
      <c r="B10" s="84"/>
      <c r="C10" s="84"/>
      <c r="D10" s="84"/>
      <c r="E10" s="84"/>
      <c r="F10" s="84"/>
      <c r="G10" s="84"/>
    </row>
    <row r="11" ht="13.5" thickBot="1">
      <c r="G11" s="20" t="s">
        <v>45</v>
      </c>
    </row>
    <row r="12" spans="1:7" ht="26.25" customHeight="1">
      <c r="A12" s="89" t="s">
        <v>7</v>
      </c>
      <c r="B12" s="87" t="s">
        <v>0</v>
      </c>
      <c r="C12" s="87" t="s">
        <v>1</v>
      </c>
      <c r="D12" s="87" t="s">
        <v>48</v>
      </c>
      <c r="E12" s="92" t="s">
        <v>115</v>
      </c>
      <c r="F12" s="87" t="s">
        <v>2</v>
      </c>
      <c r="G12" s="88"/>
    </row>
    <row r="13" spans="1:7" ht="45.75" customHeight="1" thickBot="1">
      <c r="A13" s="90"/>
      <c r="B13" s="91"/>
      <c r="C13" s="91"/>
      <c r="D13" s="91"/>
      <c r="E13" s="93"/>
      <c r="F13" s="39" t="s">
        <v>42</v>
      </c>
      <c r="G13" s="40" t="s">
        <v>49</v>
      </c>
    </row>
    <row r="14" spans="1:7" ht="31.5" customHeight="1" hidden="1">
      <c r="A14" s="11" t="s">
        <v>28</v>
      </c>
      <c r="B14" s="12" t="s">
        <v>9</v>
      </c>
      <c r="C14" s="15">
        <v>0</v>
      </c>
      <c r="D14" s="21">
        <v>0</v>
      </c>
      <c r="E14" s="15">
        <v>0</v>
      </c>
      <c r="F14" s="16" t="s">
        <v>8</v>
      </c>
      <c r="G14" s="22" t="s">
        <v>8</v>
      </c>
    </row>
    <row r="15" spans="1:7" ht="48" customHeight="1" hidden="1">
      <c r="A15" s="64" t="s">
        <v>85</v>
      </c>
      <c r="B15" s="8" t="s">
        <v>10</v>
      </c>
      <c r="C15" s="5">
        <v>0</v>
      </c>
      <c r="D15" s="6">
        <v>0</v>
      </c>
      <c r="E15" s="5">
        <v>0</v>
      </c>
      <c r="F15" s="5">
        <v>0</v>
      </c>
      <c r="G15" s="23">
        <v>0</v>
      </c>
    </row>
    <row r="16" spans="1:7" ht="50.25" customHeight="1" hidden="1">
      <c r="A16" s="10" t="s">
        <v>86</v>
      </c>
      <c r="B16" s="8" t="s">
        <v>11</v>
      </c>
      <c r="C16" s="5">
        <v>0</v>
      </c>
      <c r="D16" s="24">
        <v>0</v>
      </c>
      <c r="E16" s="17">
        <v>0</v>
      </c>
      <c r="F16" s="17">
        <v>0</v>
      </c>
      <c r="G16" s="23">
        <v>0</v>
      </c>
    </row>
    <row r="17" spans="1:7" ht="34.5" customHeight="1">
      <c r="A17" s="9" t="s">
        <v>29</v>
      </c>
      <c r="B17" s="7" t="s">
        <v>12</v>
      </c>
      <c r="C17" s="19">
        <f>C18+C19</f>
        <v>0</v>
      </c>
      <c r="D17" s="19">
        <f>D18+D19</f>
        <v>0</v>
      </c>
      <c r="E17" s="19">
        <f>E18+E19</f>
        <v>0</v>
      </c>
      <c r="F17" s="18" t="s">
        <v>8</v>
      </c>
      <c r="G17" s="25" t="s">
        <v>8</v>
      </c>
    </row>
    <row r="18" spans="1:7" ht="65.25" customHeight="1">
      <c r="A18" s="64" t="s">
        <v>87</v>
      </c>
      <c r="B18" s="8" t="s">
        <v>111</v>
      </c>
      <c r="C18" s="103">
        <v>0</v>
      </c>
      <c r="D18" s="103">
        <v>0</v>
      </c>
      <c r="E18" s="103">
        <v>0</v>
      </c>
      <c r="F18" s="103">
        <v>0</v>
      </c>
      <c r="G18" s="104">
        <v>0</v>
      </c>
    </row>
    <row r="19" spans="1:7" ht="64.5" customHeight="1">
      <c r="A19" s="64" t="s">
        <v>88</v>
      </c>
      <c r="B19" s="8" t="s">
        <v>112</v>
      </c>
      <c r="C19" s="103">
        <v>0</v>
      </c>
      <c r="D19" s="105">
        <v>0</v>
      </c>
      <c r="E19" s="103">
        <v>0</v>
      </c>
      <c r="F19" s="103">
        <v>0</v>
      </c>
      <c r="G19" s="104">
        <v>0</v>
      </c>
    </row>
    <row r="20" spans="1:7" ht="33.75" customHeight="1">
      <c r="A20" s="9" t="s">
        <v>30</v>
      </c>
      <c r="B20" s="7" t="s">
        <v>13</v>
      </c>
      <c r="C20" s="19">
        <f>C21+C23</f>
        <v>1069766.580000043</v>
      </c>
      <c r="D20" s="19">
        <f>D21+D23</f>
        <v>1069766.580000043</v>
      </c>
      <c r="E20" s="19">
        <f>E21+E23</f>
        <v>4198815.889999986</v>
      </c>
      <c r="F20" s="19" t="s">
        <v>8</v>
      </c>
      <c r="G20" s="26" t="s">
        <v>8</v>
      </c>
    </row>
    <row r="21" spans="1:7" ht="18.75" customHeight="1">
      <c r="A21" s="9" t="s">
        <v>31</v>
      </c>
      <c r="B21" s="7" t="s">
        <v>14</v>
      </c>
      <c r="C21" s="106">
        <f>C22</f>
        <v>-604827193.06</v>
      </c>
      <c r="D21" s="106">
        <f>D22</f>
        <v>-604827193.06</v>
      </c>
      <c r="E21" s="106">
        <f>E22</f>
        <v>-242846873.68</v>
      </c>
      <c r="F21" s="106">
        <f>E21/C21*100</f>
        <v>40.15144763107719</v>
      </c>
      <c r="G21" s="107">
        <f>E21/D21*100</f>
        <v>40.15144763107719</v>
      </c>
    </row>
    <row r="22" spans="1:7" ht="35.25" customHeight="1">
      <c r="A22" s="64" t="s">
        <v>89</v>
      </c>
      <c r="B22" s="8" t="s">
        <v>113</v>
      </c>
      <c r="C22" s="105">
        <f>-(C41+C18)</f>
        <v>-604827193.06</v>
      </c>
      <c r="D22" s="105">
        <f>-(D41+D18)</f>
        <v>-604827193.06</v>
      </c>
      <c r="E22" s="105">
        <f>-(E41+E18)</f>
        <v>-242846873.68</v>
      </c>
      <c r="F22" s="105">
        <f>E22/C22*100</f>
        <v>40.15144763107719</v>
      </c>
      <c r="G22" s="108">
        <f>E22/D22*100</f>
        <v>40.15144763107719</v>
      </c>
    </row>
    <row r="23" spans="1:7" ht="19.5" customHeight="1">
      <c r="A23" s="9" t="s">
        <v>32</v>
      </c>
      <c r="B23" s="7" t="s">
        <v>15</v>
      </c>
      <c r="C23" s="19">
        <f>C24</f>
        <v>605896959.64</v>
      </c>
      <c r="D23" s="106">
        <f>D24</f>
        <v>605896959.64</v>
      </c>
      <c r="E23" s="19">
        <f>E24</f>
        <v>247045689.57</v>
      </c>
      <c r="F23" s="19">
        <f>E23/C23*100</f>
        <v>40.77354831369095</v>
      </c>
      <c r="G23" s="26">
        <f>E23/D23*100</f>
        <v>40.77354831369095</v>
      </c>
    </row>
    <row r="24" spans="1:7" ht="34.5" customHeight="1" thickBot="1">
      <c r="A24" s="64" t="s">
        <v>90</v>
      </c>
      <c r="B24" s="8" t="s">
        <v>114</v>
      </c>
      <c r="C24" s="103">
        <f>C42-C19</f>
        <v>605896959.64</v>
      </c>
      <c r="D24" s="103">
        <f>D42-D19</f>
        <v>605896959.64</v>
      </c>
      <c r="E24" s="103">
        <f>E42-E19</f>
        <v>247045689.57</v>
      </c>
      <c r="F24" s="103">
        <f>E24/C24*100</f>
        <v>40.77354831369095</v>
      </c>
      <c r="G24" s="104">
        <f>E24/D24*100</f>
        <v>40.77354831369095</v>
      </c>
    </row>
    <row r="25" spans="1:7" ht="35.25" customHeight="1" hidden="1">
      <c r="A25" s="9" t="s">
        <v>33</v>
      </c>
      <c r="B25" s="7" t="s">
        <v>16</v>
      </c>
      <c r="C25" s="19">
        <v>0</v>
      </c>
      <c r="D25" s="106">
        <v>0</v>
      </c>
      <c r="E25" s="19">
        <v>0</v>
      </c>
      <c r="F25" s="19">
        <v>0</v>
      </c>
      <c r="G25" s="26">
        <v>0</v>
      </c>
    </row>
    <row r="26" spans="1:7" ht="99.75" customHeight="1" hidden="1">
      <c r="A26" s="64" t="s">
        <v>91</v>
      </c>
      <c r="B26" s="8" t="s">
        <v>50</v>
      </c>
      <c r="C26" s="103">
        <v>0</v>
      </c>
      <c r="D26" s="105">
        <v>0</v>
      </c>
      <c r="E26" s="103">
        <v>0</v>
      </c>
      <c r="F26" s="103">
        <v>0</v>
      </c>
      <c r="G26" s="104">
        <v>0</v>
      </c>
    </row>
    <row r="27" spans="1:7" ht="35.25" customHeight="1" hidden="1">
      <c r="A27" s="9" t="s">
        <v>34</v>
      </c>
      <c r="B27" s="7" t="s">
        <v>17</v>
      </c>
      <c r="C27" s="19">
        <v>0</v>
      </c>
      <c r="D27" s="106">
        <v>0</v>
      </c>
      <c r="E27" s="19">
        <v>0</v>
      </c>
      <c r="F27" s="19" t="s">
        <v>8</v>
      </c>
      <c r="G27" s="26" t="s">
        <v>8</v>
      </c>
    </row>
    <row r="28" spans="1:7" ht="37.5" customHeight="1" hidden="1">
      <c r="A28" s="10" t="s">
        <v>35</v>
      </c>
      <c r="B28" s="8" t="s">
        <v>18</v>
      </c>
      <c r="C28" s="105">
        <v>0</v>
      </c>
      <c r="D28" s="105">
        <v>0</v>
      </c>
      <c r="E28" s="105">
        <v>0</v>
      </c>
      <c r="F28" s="103">
        <v>0</v>
      </c>
      <c r="G28" s="103">
        <v>0</v>
      </c>
    </row>
    <row r="29" spans="1:7" ht="51.75" customHeight="1" hidden="1">
      <c r="A29" s="10" t="s">
        <v>92</v>
      </c>
      <c r="B29" s="8" t="s">
        <v>19</v>
      </c>
      <c r="C29" s="105">
        <v>0</v>
      </c>
      <c r="D29" s="105">
        <v>0</v>
      </c>
      <c r="E29" s="103">
        <v>0</v>
      </c>
      <c r="F29" s="103">
        <v>0</v>
      </c>
      <c r="G29" s="104">
        <v>0</v>
      </c>
    </row>
    <row r="30" spans="1:7" ht="66.75" customHeight="1" hidden="1">
      <c r="A30" s="10" t="s">
        <v>93</v>
      </c>
      <c r="B30" s="8" t="s">
        <v>20</v>
      </c>
      <c r="C30" s="105">
        <v>0</v>
      </c>
      <c r="D30" s="105">
        <v>0</v>
      </c>
      <c r="E30" s="105">
        <v>0</v>
      </c>
      <c r="F30" s="103">
        <v>0</v>
      </c>
      <c r="G30" s="104">
        <v>0</v>
      </c>
    </row>
    <row r="31" spans="1:7" ht="31.5" customHeight="1" hidden="1">
      <c r="A31" s="10" t="s">
        <v>36</v>
      </c>
      <c r="B31" s="8" t="s">
        <v>21</v>
      </c>
      <c r="C31" s="105">
        <v>0</v>
      </c>
      <c r="D31" s="105">
        <v>0</v>
      </c>
      <c r="E31" s="105">
        <v>0</v>
      </c>
      <c r="F31" s="103">
        <v>0</v>
      </c>
      <c r="G31" s="104">
        <v>0</v>
      </c>
    </row>
    <row r="32" spans="1:7" ht="50.25" customHeight="1" hidden="1">
      <c r="A32" s="10" t="s">
        <v>94</v>
      </c>
      <c r="B32" s="8" t="s">
        <v>22</v>
      </c>
      <c r="C32" s="105">
        <v>0</v>
      </c>
      <c r="D32" s="105">
        <v>0</v>
      </c>
      <c r="E32" s="103">
        <v>0</v>
      </c>
      <c r="F32" s="103">
        <v>0</v>
      </c>
      <c r="G32" s="104">
        <v>0</v>
      </c>
    </row>
    <row r="33" spans="1:7" ht="63" customHeight="1" hidden="1">
      <c r="A33" s="10" t="s">
        <v>95</v>
      </c>
      <c r="B33" s="8" t="s">
        <v>23</v>
      </c>
      <c r="C33" s="105">
        <v>0</v>
      </c>
      <c r="D33" s="105">
        <v>0</v>
      </c>
      <c r="E33" s="105">
        <v>0</v>
      </c>
      <c r="F33" s="103">
        <v>0</v>
      </c>
      <c r="G33" s="104">
        <v>0</v>
      </c>
    </row>
    <row r="34" spans="1:7" ht="31.5" customHeight="1" hidden="1">
      <c r="A34" s="9" t="s">
        <v>37</v>
      </c>
      <c r="B34" s="7" t="s">
        <v>24</v>
      </c>
      <c r="C34" s="19">
        <v>0</v>
      </c>
      <c r="D34" s="106">
        <v>0</v>
      </c>
      <c r="E34" s="19">
        <v>0</v>
      </c>
      <c r="F34" s="19">
        <v>0</v>
      </c>
      <c r="G34" s="26">
        <v>0</v>
      </c>
    </row>
    <row r="35" spans="1:7" ht="31.5" customHeight="1" hidden="1">
      <c r="A35" s="10" t="s">
        <v>38</v>
      </c>
      <c r="B35" s="8" t="s">
        <v>25</v>
      </c>
      <c r="C35" s="103">
        <v>0</v>
      </c>
      <c r="D35" s="105">
        <v>0</v>
      </c>
      <c r="E35" s="103">
        <v>0</v>
      </c>
      <c r="F35" s="103">
        <v>0</v>
      </c>
      <c r="G35" s="104">
        <v>0</v>
      </c>
    </row>
    <row r="36" spans="1:7" ht="46.5" customHeight="1" hidden="1">
      <c r="A36" s="10" t="s">
        <v>96</v>
      </c>
      <c r="B36" s="8" t="s">
        <v>26</v>
      </c>
      <c r="C36" s="103">
        <v>0</v>
      </c>
      <c r="D36" s="105">
        <v>0</v>
      </c>
      <c r="E36" s="103">
        <v>0</v>
      </c>
      <c r="F36" s="103">
        <v>0</v>
      </c>
      <c r="G36" s="104">
        <v>0</v>
      </c>
    </row>
    <row r="37" spans="1:7" ht="36.75" customHeight="1" hidden="1">
      <c r="A37" s="10" t="s">
        <v>39</v>
      </c>
      <c r="B37" s="8" t="s">
        <v>40</v>
      </c>
      <c r="C37" s="103">
        <v>0</v>
      </c>
      <c r="D37" s="105">
        <v>0</v>
      </c>
      <c r="E37" s="103">
        <v>0</v>
      </c>
      <c r="F37" s="103">
        <v>0</v>
      </c>
      <c r="G37" s="104">
        <v>0</v>
      </c>
    </row>
    <row r="38" spans="1:7" ht="50.25" customHeight="1" hidden="1" thickBot="1">
      <c r="A38" s="13" t="s">
        <v>97</v>
      </c>
      <c r="B38" s="14" t="s">
        <v>27</v>
      </c>
      <c r="C38" s="109">
        <v>0</v>
      </c>
      <c r="D38" s="110">
        <v>0</v>
      </c>
      <c r="E38" s="109">
        <v>0</v>
      </c>
      <c r="F38" s="109">
        <v>0</v>
      </c>
      <c r="G38" s="111">
        <v>0</v>
      </c>
    </row>
    <row r="39" spans="1:7" ht="19.5" customHeight="1" thickBot="1">
      <c r="A39" s="85" t="s">
        <v>41</v>
      </c>
      <c r="B39" s="86"/>
      <c r="C39" s="29">
        <f>C34+C27+C25+C20+C17+C14</f>
        <v>1069766.580000043</v>
      </c>
      <c r="D39" s="30">
        <f>D34+D27+D25+D20+D17+D14</f>
        <v>1069766.580000043</v>
      </c>
      <c r="E39" s="31">
        <f>E34+E27+E25+E20+E17+E14</f>
        <v>4198815.889999986</v>
      </c>
      <c r="F39" s="28" t="s">
        <v>6</v>
      </c>
      <c r="G39" s="27" t="s">
        <v>6</v>
      </c>
    </row>
    <row r="41" spans="1:5" ht="14.25">
      <c r="A41" s="97" t="s">
        <v>51</v>
      </c>
      <c r="B41" s="98"/>
      <c r="C41" s="33">
        <v>604827193.06</v>
      </c>
      <c r="D41" s="32">
        <v>604827193.06</v>
      </c>
      <c r="E41" s="32">
        <v>242846873.68</v>
      </c>
    </row>
    <row r="42" spans="1:5" ht="14.25">
      <c r="A42" s="99" t="s">
        <v>52</v>
      </c>
      <c r="B42" s="99"/>
      <c r="C42" s="80">
        <v>605896959.64</v>
      </c>
      <c r="D42" s="35">
        <v>605896959.64</v>
      </c>
      <c r="E42" s="81">
        <v>247045689.57</v>
      </c>
    </row>
    <row r="43" spans="1:5" ht="15">
      <c r="A43" s="82" t="s">
        <v>53</v>
      </c>
      <c r="B43" s="82"/>
      <c r="C43" s="34">
        <f>C41-C42</f>
        <v>-1069766.580000043</v>
      </c>
      <c r="D43" s="35">
        <f>D41-D42</f>
        <v>-1069766.580000043</v>
      </c>
      <c r="E43" s="35">
        <f>E41-E42</f>
        <v>-4198815.889999986</v>
      </c>
    </row>
  </sheetData>
  <sheetProtection/>
  <mergeCells count="15">
    <mergeCell ref="E3:F3"/>
    <mergeCell ref="E5:F5"/>
    <mergeCell ref="E7:F7"/>
    <mergeCell ref="A41:B41"/>
    <mergeCell ref="A42:B42"/>
    <mergeCell ref="A43:B43"/>
    <mergeCell ref="A9:G9"/>
    <mergeCell ref="A10:G10"/>
    <mergeCell ref="A39:B39"/>
    <mergeCell ref="F12:G12"/>
    <mergeCell ref="A12:A13"/>
    <mergeCell ref="B12:B13"/>
    <mergeCell ref="E12:E13"/>
    <mergeCell ref="C12:C13"/>
    <mergeCell ref="D12:D13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17.8515625" style="0" customWidth="1"/>
    <col min="4" max="4" width="19.57421875" style="0" customWidth="1"/>
    <col min="5" max="5" width="18.00390625" style="0" customWidth="1"/>
  </cols>
  <sheetData>
    <row r="1" ht="12.75">
      <c r="D1" s="43" t="s">
        <v>44</v>
      </c>
    </row>
    <row r="2" ht="10.5" customHeight="1">
      <c r="D2" s="2" t="s">
        <v>81</v>
      </c>
    </row>
    <row r="3" spans="4:5" ht="10.5" customHeight="1">
      <c r="D3" s="94" t="s">
        <v>72</v>
      </c>
      <c r="E3" s="95"/>
    </row>
    <row r="4" spans="4:5" ht="12.75">
      <c r="D4" s="37" t="s">
        <v>82</v>
      </c>
      <c r="E4" s="38"/>
    </row>
    <row r="5" ht="12.75">
      <c r="D5" s="2" t="s">
        <v>83</v>
      </c>
    </row>
    <row r="6" ht="12.75">
      <c r="D6" s="2" t="s">
        <v>116</v>
      </c>
    </row>
    <row r="7" ht="12.75">
      <c r="D7" s="2" t="s">
        <v>144</v>
      </c>
    </row>
    <row r="10" spans="1:5" ht="33.75" customHeight="1">
      <c r="A10" s="100" t="s">
        <v>118</v>
      </c>
      <c r="B10" s="100"/>
      <c r="C10" s="100"/>
      <c r="D10" s="100"/>
      <c r="E10" s="100"/>
    </row>
    <row r="11" spans="1:5" ht="13.5" customHeight="1">
      <c r="A11" s="73"/>
      <c r="B11" s="73"/>
      <c r="C11" s="73"/>
      <c r="D11" s="73"/>
      <c r="E11" s="73"/>
    </row>
    <row r="12" spans="1:5" ht="15" thickBot="1">
      <c r="A12" s="74"/>
      <c r="B12" s="74"/>
      <c r="C12" s="74"/>
      <c r="D12" s="74"/>
      <c r="E12" s="72" t="s">
        <v>45</v>
      </c>
    </row>
    <row r="13" spans="1:5" ht="42.75" customHeight="1" thickBot="1">
      <c r="A13" s="75" t="s">
        <v>3</v>
      </c>
      <c r="B13" s="75" t="s">
        <v>0</v>
      </c>
      <c r="C13" s="75" t="s">
        <v>1</v>
      </c>
      <c r="D13" s="75" t="s">
        <v>117</v>
      </c>
      <c r="E13" s="75" t="s">
        <v>2</v>
      </c>
    </row>
    <row r="14" spans="1:5" ht="50.25" customHeight="1" thickBot="1">
      <c r="A14" s="76" t="s">
        <v>75</v>
      </c>
      <c r="B14" s="77" t="s">
        <v>109</v>
      </c>
      <c r="C14" s="112">
        <v>10704000</v>
      </c>
      <c r="D14" s="112">
        <v>5352000</v>
      </c>
      <c r="E14" s="113">
        <f>D14/C14*100</f>
        <v>50</v>
      </c>
    </row>
    <row r="15" spans="1:5" ht="29.25" customHeight="1" thickBot="1">
      <c r="A15" s="78"/>
      <c r="B15" s="79" t="s">
        <v>47</v>
      </c>
      <c r="C15" s="114">
        <f>C14</f>
        <v>10704000</v>
      </c>
      <c r="D15" s="114">
        <f>D14</f>
        <v>5352000</v>
      </c>
      <c r="E15" s="114">
        <f>E14</f>
        <v>50</v>
      </c>
    </row>
  </sheetData>
  <sheetProtection/>
  <mergeCells count="2">
    <mergeCell ref="A10:E10"/>
    <mergeCell ref="D3:E3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140625" style="0" customWidth="1"/>
    <col min="2" max="2" width="55.7109375" style="0" customWidth="1"/>
    <col min="3" max="3" width="18.421875" style="0" customWidth="1"/>
    <col min="4" max="4" width="19.421875" style="0" customWidth="1"/>
    <col min="5" max="5" width="16.00390625" style="0" customWidth="1"/>
    <col min="7" max="7" width="12.7109375" style="0" bestFit="1" customWidth="1"/>
  </cols>
  <sheetData>
    <row r="1" ht="12.75">
      <c r="D1" s="43" t="s">
        <v>46</v>
      </c>
    </row>
    <row r="2" ht="12.75">
      <c r="D2" s="2" t="s">
        <v>81</v>
      </c>
    </row>
    <row r="3" spans="4:5" ht="12.75">
      <c r="D3" s="94" t="s">
        <v>72</v>
      </c>
      <c r="E3" s="95"/>
    </row>
    <row r="4" spans="4:5" ht="12.75">
      <c r="D4" s="37" t="s">
        <v>82</v>
      </c>
      <c r="E4" s="38"/>
    </row>
    <row r="5" ht="12.75">
      <c r="D5" s="2" t="s">
        <v>83</v>
      </c>
    </row>
    <row r="6" ht="12.75">
      <c r="D6" s="2" t="s">
        <v>116</v>
      </c>
    </row>
    <row r="7" ht="12.75">
      <c r="D7" s="2" t="s">
        <v>144</v>
      </c>
    </row>
    <row r="8" spans="4:5" ht="12.75">
      <c r="D8" s="3"/>
      <c r="E8" s="4"/>
    </row>
    <row r="9" spans="1:5" ht="20.25" customHeight="1">
      <c r="A9" s="101" t="s">
        <v>119</v>
      </c>
      <c r="B9" s="101"/>
      <c r="C9" s="101"/>
      <c r="D9" s="101"/>
      <c r="E9" s="101"/>
    </row>
    <row r="10" ht="20.25" customHeight="1" thickBot="1">
      <c r="E10" s="41" t="s">
        <v>45</v>
      </c>
    </row>
    <row r="11" spans="1:5" ht="34.5" customHeight="1" thickBot="1">
      <c r="A11" s="47" t="s">
        <v>3</v>
      </c>
      <c r="B11" s="47" t="s">
        <v>0</v>
      </c>
      <c r="C11" s="47" t="s">
        <v>1</v>
      </c>
      <c r="D11" s="47" t="s">
        <v>117</v>
      </c>
      <c r="E11" s="47" t="s">
        <v>2</v>
      </c>
    </row>
    <row r="12" spans="1:5" ht="101.25" customHeight="1" thickBot="1">
      <c r="A12" s="47">
        <v>1</v>
      </c>
      <c r="B12" s="53" t="s">
        <v>76</v>
      </c>
      <c r="C12" s="115">
        <f>C13+C14+C15</f>
        <v>33053000</v>
      </c>
      <c r="D12" s="115">
        <f>D13+D14+D15</f>
        <v>0</v>
      </c>
      <c r="E12" s="115">
        <f aca="true" t="shared" si="0" ref="E12:E22">D12/C12*100</f>
        <v>0</v>
      </c>
    </row>
    <row r="13" spans="1:5" ht="39.75" customHeight="1" thickBot="1">
      <c r="A13" s="54" t="s">
        <v>134</v>
      </c>
      <c r="B13" s="60" t="s">
        <v>77</v>
      </c>
      <c r="C13" s="116">
        <v>3517900</v>
      </c>
      <c r="D13" s="116">
        <v>0</v>
      </c>
      <c r="E13" s="116">
        <f t="shared" si="0"/>
        <v>0</v>
      </c>
    </row>
    <row r="14" spans="1:7" ht="27" customHeight="1" thickBot="1">
      <c r="A14" s="54" t="s">
        <v>135</v>
      </c>
      <c r="B14" s="59" t="s">
        <v>78</v>
      </c>
      <c r="C14" s="116">
        <v>27214200</v>
      </c>
      <c r="D14" s="116">
        <v>0</v>
      </c>
      <c r="E14" s="116">
        <f t="shared" si="0"/>
        <v>0</v>
      </c>
      <c r="G14" s="63"/>
    </row>
    <row r="15" spans="1:5" ht="42" customHeight="1" thickBot="1">
      <c r="A15" s="54" t="s">
        <v>136</v>
      </c>
      <c r="B15" s="59" t="s">
        <v>98</v>
      </c>
      <c r="C15" s="116">
        <v>2320900</v>
      </c>
      <c r="D15" s="116">
        <v>0</v>
      </c>
      <c r="E15" s="116">
        <f t="shared" si="0"/>
        <v>0</v>
      </c>
    </row>
    <row r="16" spans="1:5" ht="60.75" customHeight="1" thickBot="1">
      <c r="A16" s="65">
        <v>2</v>
      </c>
      <c r="B16" s="53" t="s">
        <v>121</v>
      </c>
      <c r="C16" s="115">
        <v>3786600</v>
      </c>
      <c r="D16" s="116">
        <v>0</v>
      </c>
      <c r="E16" s="116">
        <f t="shared" si="0"/>
        <v>0</v>
      </c>
    </row>
    <row r="17" spans="1:5" ht="57" customHeight="1" thickBot="1">
      <c r="A17" s="66">
        <v>3</v>
      </c>
      <c r="B17" s="53" t="s">
        <v>103</v>
      </c>
      <c r="C17" s="115">
        <v>1235500</v>
      </c>
      <c r="D17" s="117">
        <v>0</v>
      </c>
      <c r="E17" s="115">
        <f t="shared" si="0"/>
        <v>0</v>
      </c>
    </row>
    <row r="18" spans="1:5" ht="87" customHeight="1" thickBot="1">
      <c r="A18" s="66">
        <v>4</v>
      </c>
      <c r="B18" s="53" t="s">
        <v>120</v>
      </c>
      <c r="C18" s="115">
        <v>48900</v>
      </c>
      <c r="D18" s="117">
        <v>0</v>
      </c>
      <c r="E18" s="115">
        <f>D18/C18*100</f>
        <v>0</v>
      </c>
    </row>
    <row r="19" spans="1:5" ht="60.75" customHeight="1" thickBot="1">
      <c r="A19" s="66">
        <v>5</v>
      </c>
      <c r="B19" s="53" t="s">
        <v>79</v>
      </c>
      <c r="C19" s="115">
        <v>12211210</v>
      </c>
      <c r="D19" s="117">
        <v>0</v>
      </c>
      <c r="E19" s="115">
        <f t="shared" si="0"/>
        <v>0</v>
      </c>
    </row>
    <row r="20" spans="1:5" ht="48" customHeight="1" thickBot="1">
      <c r="A20" s="68">
        <v>6</v>
      </c>
      <c r="B20" s="53" t="s">
        <v>84</v>
      </c>
      <c r="C20" s="115">
        <f>C21</f>
        <v>17137800</v>
      </c>
      <c r="D20" s="118">
        <f>D21</f>
        <v>0</v>
      </c>
      <c r="E20" s="118">
        <f t="shared" si="0"/>
        <v>0</v>
      </c>
    </row>
    <row r="21" spans="1:5" ht="29.25" customHeight="1" thickBot="1">
      <c r="A21" s="54" t="s">
        <v>133</v>
      </c>
      <c r="B21" s="69" t="s">
        <v>99</v>
      </c>
      <c r="C21" s="119">
        <v>17137800</v>
      </c>
      <c r="D21" s="119">
        <v>0</v>
      </c>
      <c r="E21" s="119">
        <f t="shared" si="0"/>
        <v>0</v>
      </c>
    </row>
    <row r="22" spans="1:5" ht="25.5" customHeight="1" thickBot="1">
      <c r="A22" s="47">
        <v>7</v>
      </c>
      <c r="B22" s="71" t="s">
        <v>67</v>
      </c>
      <c r="C22" s="115">
        <f>SUM(C23:C34)</f>
        <v>48694783.42</v>
      </c>
      <c r="D22" s="115">
        <f>SUM(D23:D34)</f>
        <v>24773270</v>
      </c>
      <c r="E22" s="115">
        <f t="shared" si="0"/>
        <v>50.87458709144824</v>
      </c>
    </row>
    <row r="23" spans="1:5" ht="66" customHeight="1" thickBot="1">
      <c r="A23" s="54" t="s">
        <v>124</v>
      </c>
      <c r="B23" s="55" t="s">
        <v>54</v>
      </c>
      <c r="C23" s="120">
        <v>4456400</v>
      </c>
      <c r="D23" s="116">
        <v>2406456</v>
      </c>
      <c r="E23" s="120">
        <f aca="true" t="shared" si="1" ref="E23:E35">D23/C23*100</f>
        <v>54</v>
      </c>
    </row>
    <row r="24" spans="1:5" ht="21" customHeight="1" thickBot="1">
      <c r="A24" s="54" t="s">
        <v>123</v>
      </c>
      <c r="B24" s="55" t="s">
        <v>55</v>
      </c>
      <c r="C24" s="120">
        <f>1582416.25+103083.75</f>
        <v>1685500</v>
      </c>
      <c r="D24" s="120">
        <f>1582416.25+103083.75</f>
        <v>1685500</v>
      </c>
      <c r="E24" s="120">
        <f t="shared" si="1"/>
        <v>100</v>
      </c>
    </row>
    <row r="25" spans="1:5" ht="41.25" customHeight="1" thickBot="1">
      <c r="A25" s="54" t="s">
        <v>125</v>
      </c>
      <c r="B25" s="55" t="s">
        <v>56</v>
      </c>
      <c r="C25" s="120">
        <v>1886700</v>
      </c>
      <c r="D25" s="116">
        <v>1490753</v>
      </c>
      <c r="E25" s="120">
        <f t="shared" si="1"/>
        <v>79.01378067525309</v>
      </c>
    </row>
    <row r="26" spans="1:5" ht="33" customHeight="1" thickBot="1">
      <c r="A26" s="54" t="s">
        <v>126</v>
      </c>
      <c r="B26" s="55" t="s">
        <v>74</v>
      </c>
      <c r="C26" s="120">
        <v>1478600</v>
      </c>
      <c r="D26" s="116">
        <v>0</v>
      </c>
      <c r="E26" s="120">
        <f t="shared" si="1"/>
        <v>0</v>
      </c>
    </row>
    <row r="27" spans="1:9" ht="41.25" customHeight="1" thickBot="1">
      <c r="A27" s="54" t="s">
        <v>127</v>
      </c>
      <c r="B27" s="55" t="s">
        <v>100</v>
      </c>
      <c r="C27" s="120">
        <v>134200</v>
      </c>
      <c r="D27" s="116">
        <v>134200</v>
      </c>
      <c r="E27" s="120">
        <f t="shared" si="1"/>
        <v>100</v>
      </c>
      <c r="I27" s="2"/>
    </row>
    <row r="28" spans="1:9" ht="21" customHeight="1" thickBot="1">
      <c r="A28" s="54" t="s">
        <v>128</v>
      </c>
      <c r="B28" s="55" t="s">
        <v>57</v>
      </c>
      <c r="C28" s="120">
        <v>973400</v>
      </c>
      <c r="D28" s="120">
        <v>486700</v>
      </c>
      <c r="E28" s="120">
        <f t="shared" si="1"/>
        <v>50</v>
      </c>
      <c r="I28" s="2"/>
    </row>
    <row r="29" spans="1:9" ht="42.75" customHeight="1" thickBot="1">
      <c r="A29" s="54" t="s">
        <v>129</v>
      </c>
      <c r="B29" s="56" t="s">
        <v>66</v>
      </c>
      <c r="C29" s="120">
        <v>12713700</v>
      </c>
      <c r="D29" s="120">
        <v>3191121</v>
      </c>
      <c r="E29" s="120">
        <f t="shared" si="1"/>
        <v>25.099860780103356</v>
      </c>
      <c r="I29" s="2"/>
    </row>
    <row r="30" spans="1:9" ht="33" customHeight="1" thickBot="1">
      <c r="A30" s="54" t="s">
        <v>130</v>
      </c>
      <c r="B30" s="61" t="s">
        <v>80</v>
      </c>
      <c r="C30" s="120">
        <v>1302483.42</v>
      </c>
      <c r="D30" s="120"/>
      <c r="E30" s="120">
        <f t="shared" si="1"/>
        <v>0</v>
      </c>
      <c r="I30" s="2"/>
    </row>
    <row r="31" spans="1:9" ht="41.25" customHeight="1" thickBot="1">
      <c r="A31" s="54" t="s">
        <v>131</v>
      </c>
      <c r="B31" s="62" t="s">
        <v>102</v>
      </c>
      <c r="C31" s="120">
        <v>6268400</v>
      </c>
      <c r="D31" s="120">
        <v>4701300</v>
      </c>
      <c r="E31" s="120">
        <f t="shared" si="1"/>
        <v>75</v>
      </c>
      <c r="I31" s="2"/>
    </row>
    <row r="32" spans="1:9" ht="29.25" customHeight="1" thickBot="1">
      <c r="A32" s="54" t="s">
        <v>132</v>
      </c>
      <c r="B32" s="67" t="s">
        <v>65</v>
      </c>
      <c r="C32" s="120">
        <v>17795400</v>
      </c>
      <c r="D32" s="120">
        <v>10677240</v>
      </c>
      <c r="E32" s="120">
        <f t="shared" si="1"/>
        <v>60</v>
      </c>
      <c r="I32" s="2"/>
    </row>
    <row r="33" spans="1:9" ht="29.25" customHeight="1" hidden="1" thickBot="1">
      <c r="A33" s="54" t="s">
        <v>106</v>
      </c>
      <c r="B33" s="67" t="s">
        <v>105</v>
      </c>
      <c r="C33" s="120"/>
      <c r="D33" s="120"/>
      <c r="E33" s="120" t="e">
        <f>D33/C33*100</f>
        <v>#DIV/0!</v>
      </c>
      <c r="I33" s="2"/>
    </row>
    <row r="34" spans="1:9" ht="29.25" customHeight="1" hidden="1" thickBot="1">
      <c r="A34" s="54" t="s">
        <v>107</v>
      </c>
      <c r="B34" s="67" t="s">
        <v>104</v>
      </c>
      <c r="C34" s="120"/>
      <c r="D34" s="120"/>
      <c r="E34" s="120" t="e">
        <f>D34/C34*100</f>
        <v>#DIV/0!</v>
      </c>
      <c r="I34" s="2"/>
    </row>
    <row r="35" spans="1:5" ht="18" customHeight="1" thickBot="1">
      <c r="A35" s="57"/>
      <c r="B35" s="58" t="s">
        <v>5</v>
      </c>
      <c r="C35" s="121">
        <f>C12+C22+C20+C17+C19+C18+C16</f>
        <v>116167793.42</v>
      </c>
      <c r="D35" s="121">
        <f>D12+D22+D20+D17+D19+D18+D16</f>
        <v>24773270</v>
      </c>
      <c r="E35" s="122">
        <f t="shared" si="1"/>
        <v>21.32542012779156</v>
      </c>
    </row>
    <row r="38" ht="12.75">
      <c r="C38" s="63"/>
    </row>
  </sheetData>
  <sheetProtection/>
  <mergeCells count="2">
    <mergeCell ref="A9:E9"/>
    <mergeCell ref="D3:E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.140625" style="0" customWidth="1"/>
    <col min="2" max="2" width="68.8515625" style="0" customWidth="1"/>
    <col min="3" max="3" width="19.28125" style="0" customWidth="1"/>
    <col min="4" max="4" width="11.00390625" style="0" hidden="1" customWidth="1"/>
    <col min="5" max="5" width="19.7109375" style="0" customWidth="1"/>
    <col min="6" max="6" width="16.28125" style="0" customWidth="1"/>
  </cols>
  <sheetData>
    <row r="1" ht="12.75">
      <c r="E1" s="43" t="s">
        <v>73</v>
      </c>
    </row>
    <row r="2" ht="12.75">
      <c r="E2" s="2" t="s">
        <v>81</v>
      </c>
    </row>
    <row r="3" spans="5:6" ht="12.75">
      <c r="E3" s="94" t="s">
        <v>72</v>
      </c>
      <c r="F3" s="95"/>
    </row>
    <row r="4" spans="5:6" ht="12.75">
      <c r="E4" s="37" t="s">
        <v>82</v>
      </c>
      <c r="F4" s="38"/>
    </row>
    <row r="5" ht="12.75">
      <c r="E5" s="2" t="s">
        <v>83</v>
      </c>
    </row>
    <row r="6" ht="12.75">
      <c r="E6" s="2" t="s">
        <v>116</v>
      </c>
    </row>
    <row r="7" ht="12.75">
      <c r="E7" s="2" t="s">
        <v>144</v>
      </c>
    </row>
    <row r="8" spans="5:6" ht="12.75">
      <c r="E8" s="3"/>
      <c r="F8" s="4"/>
    </row>
    <row r="9" spans="1:6" ht="34.5" customHeight="1">
      <c r="A9" s="101" t="s">
        <v>122</v>
      </c>
      <c r="B9" s="101"/>
      <c r="C9" s="101"/>
      <c r="D9" s="101"/>
      <c r="E9" s="101"/>
      <c r="F9" s="101"/>
    </row>
    <row r="10" spans="1:6" ht="18" customHeight="1" thickBot="1">
      <c r="A10" s="36"/>
      <c r="B10" s="36"/>
      <c r="C10" s="36"/>
      <c r="D10" s="36"/>
      <c r="E10" s="36"/>
      <c r="F10" s="45" t="s">
        <v>45</v>
      </c>
    </row>
    <row r="11" spans="1:6" ht="48.75" customHeight="1" thickBot="1">
      <c r="A11" s="46" t="s">
        <v>3</v>
      </c>
      <c r="B11" s="46" t="s">
        <v>0</v>
      </c>
      <c r="C11" s="102" t="s">
        <v>1</v>
      </c>
      <c r="D11" s="102"/>
      <c r="E11" s="70" t="s">
        <v>117</v>
      </c>
      <c r="F11" s="46" t="s">
        <v>2</v>
      </c>
    </row>
    <row r="12" spans="1:6" ht="33.75" customHeight="1" thickBot="1">
      <c r="A12" s="47">
        <v>1</v>
      </c>
      <c r="B12" s="42" t="s">
        <v>69</v>
      </c>
      <c r="C12" s="123">
        <v>1585100</v>
      </c>
      <c r="D12" s="123"/>
      <c r="E12" s="123">
        <v>792546</v>
      </c>
      <c r="F12" s="124">
        <f aca="true" t="shared" si="0" ref="F12:F24">E12/C12*100</f>
        <v>49.99974764999054</v>
      </c>
    </row>
    <row r="13" spans="1:6" ht="59.25" customHeight="1" thickBot="1">
      <c r="A13" s="47">
        <v>2</v>
      </c>
      <c r="B13" s="42" t="s">
        <v>70</v>
      </c>
      <c r="C13" s="123">
        <v>21400</v>
      </c>
      <c r="D13" s="123"/>
      <c r="E13" s="123">
        <v>21400</v>
      </c>
      <c r="F13" s="124">
        <f t="shared" si="0"/>
        <v>100</v>
      </c>
    </row>
    <row r="14" spans="1:6" ht="29.25" customHeight="1" thickBot="1">
      <c r="A14" s="47">
        <v>3</v>
      </c>
      <c r="B14" s="42" t="s">
        <v>110</v>
      </c>
      <c r="C14" s="123">
        <v>363600</v>
      </c>
      <c r="D14" s="123"/>
      <c r="E14" s="123">
        <v>0</v>
      </c>
      <c r="F14" s="124">
        <f t="shared" si="0"/>
        <v>0</v>
      </c>
    </row>
    <row r="15" spans="1:8" ht="57" customHeight="1" thickBot="1">
      <c r="A15" s="48">
        <v>4</v>
      </c>
      <c r="B15" s="42" t="s">
        <v>71</v>
      </c>
      <c r="C15" s="123">
        <v>3124400</v>
      </c>
      <c r="D15" s="123"/>
      <c r="E15" s="123">
        <v>925400</v>
      </c>
      <c r="F15" s="125">
        <f t="shared" si="0"/>
        <v>29.618486749455897</v>
      </c>
      <c r="H15" s="1"/>
    </row>
    <row r="16" spans="1:8" ht="26.25" customHeight="1" thickBot="1">
      <c r="A16" s="48">
        <v>5</v>
      </c>
      <c r="B16" s="42" t="s">
        <v>68</v>
      </c>
      <c r="C16" s="123">
        <f>SUM(C17:C23)</f>
        <v>166908050</v>
      </c>
      <c r="D16" s="123"/>
      <c r="E16" s="123">
        <f>SUM(E17:E23)</f>
        <v>83705472.27</v>
      </c>
      <c r="F16" s="125">
        <f t="shared" si="0"/>
        <v>50.15065017535104</v>
      </c>
      <c r="H16" s="1"/>
    </row>
    <row r="17" spans="1:9" ht="46.5" customHeight="1" thickBot="1">
      <c r="A17" s="49" t="s">
        <v>137</v>
      </c>
      <c r="B17" s="50" t="s">
        <v>58</v>
      </c>
      <c r="C17" s="126">
        <v>1957600</v>
      </c>
      <c r="D17" s="126"/>
      <c r="E17" s="126">
        <v>1692501.14</v>
      </c>
      <c r="F17" s="120">
        <f t="shared" si="0"/>
        <v>86.45796587658356</v>
      </c>
      <c r="I17" s="44"/>
    </row>
    <row r="18" spans="1:6" ht="42" customHeight="1" thickBot="1">
      <c r="A18" s="49" t="s">
        <v>138</v>
      </c>
      <c r="B18" s="50" t="s">
        <v>59</v>
      </c>
      <c r="C18" s="126">
        <v>335200</v>
      </c>
      <c r="D18" s="126"/>
      <c r="E18" s="126">
        <v>167600</v>
      </c>
      <c r="F18" s="120">
        <f t="shared" si="0"/>
        <v>50</v>
      </c>
    </row>
    <row r="19" spans="1:6" ht="66.75" customHeight="1" thickBot="1">
      <c r="A19" s="49" t="s">
        <v>139</v>
      </c>
      <c r="B19" s="50" t="s">
        <v>60</v>
      </c>
      <c r="C19" s="126">
        <v>99373700</v>
      </c>
      <c r="D19" s="126"/>
      <c r="E19" s="126">
        <v>53029037.6</v>
      </c>
      <c r="F19" s="120">
        <f t="shared" si="0"/>
        <v>53.36325164505297</v>
      </c>
    </row>
    <row r="20" spans="1:6" ht="42.75" customHeight="1" thickBot="1">
      <c r="A20" s="49" t="s">
        <v>140</v>
      </c>
      <c r="B20" s="50" t="s">
        <v>61</v>
      </c>
      <c r="C20" s="126">
        <v>53307800</v>
      </c>
      <c r="D20" s="126"/>
      <c r="E20" s="126">
        <v>26305987.2</v>
      </c>
      <c r="F20" s="120">
        <f t="shared" si="0"/>
        <v>49.34735104431247</v>
      </c>
    </row>
    <row r="21" spans="1:6" ht="30" customHeight="1" thickBot="1">
      <c r="A21" s="49" t="s">
        <v>141</v>
      </c>
      <c r="B21" s="50" t="s">
        <v>62</v>
      </c>
      <c r="C21" s="126">
        <v>132050</v>
      </c>
      <c r="D21" s="126"/>
      <c r="E21" s="126">
        <v>66025</v>
      </c>
      <c r="F21" s="120">
        <f t="shared" si="0"/>
        <v>50</v>
      </c>
    </row>
    <row r="22" spans="1:6" ht="40.5" customHeight="1" thickBot="1">
      <c r="A22" s="49" t="s">
        <v>142</v>
      </c>
      <c r="B22" s="50" t="s">
        <v>63</v>
      </c>
      <c r="C22" s="126">
        <v>10775700</v>
      </c>
      <c r="D22" s="126"/>
      <c r="E22" s="126">
        <v>1971821.33</v>
      </c>
      <c r="F22" s="120">
        <f t="shared" si="0"/>
        <v>18.298777156008427</v>
      </c>
    </row>
    <row r="23" spans="1:6" ht="93.75" customHeight="1" thickBot="1">
      <c r="A23" s="49" t="s">
        <v>143</v>
      </c>
      <c r="B23" s="50" t="s">
        <v>64</v>
      </c>
      <c r="C23" s="126">
        <v>1026000</v>
      </c>
      <c r="D23" s="126"/>
      <c r="E23" s="126">
        <v>472500</v>
      </c>
      <c r="F23" s="120">
        <f t="shared" si="0"/>
        <v>46.05263157894737</v>
      </c>
    </row>
    <row r="24" spans="1:6" ht="25.5" customHeight="1" thickBot="1">
      <c r="A24" s="51"/>
      <c r="B24" s="52" t="s">
        <v>4</v>
      </c>
      <c r="C24" s="127">
        <f>C12+C13+C15+C16+C14</f>
        <v>172002550</v>
      </c>
      <c r="D24" s="127">
        <f>D12+D13+D15+D16+D14</f>
        <v>0</v>
      </c>
      <c r="E24" s="127">
        <f>E12+E13+E15+E16+E14</f>
        <v>85444818.27</v>
      </c>
      <c r="F24" s="128">
        <f t="shared" si="0"/>
        <v>49.6764834416699</v>
      </c>
    </row>
  </sheetData>
  <sheetProtection/>
  <mergeCells count="3">
    <mergeCell ref="E3:F3"/>
    <mergeCell ref="A9:F9"/>
    <mergeCell ref="C11:D11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2020-07-03T11:40:09Z</cp:lastPrinted>
  <dcterms:created xsi:type="dcterms:W3CDTF">1996-10-08T23:32:33Z</dcterms:created>
  <dcterms:modified xsi:type="dcterms:W3CDTF">2020-07-06T06:55:24Z</dcterms:modified>
  <cp:category/>
  <cp:version/>
  <cp:contentType/>
  <cp:contentStatus/>
</cp:coreProperties>
</file>