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<sst xmlns="http://schemas.openxmlformats.org/spreadsheetml/2006/main" count="255" uniqueCount="121">
  <si>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</si>
  <si>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</si>
  <si>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</si>
  <si>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</si>
  <si>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</si>
  <si>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</si>
  <si>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</si>
  <si>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</si>
  <si>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</si>
  <si>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</si>
  <si>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</si>
  <si>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</si>
  <si>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</si>
  <si>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</si>
  <si>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</si>
  <si>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</si>
  <si>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</si>
  <si>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</si>
  <si>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</si>
  <si>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</si>
  <si>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</si>
  <si>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</si>
  <si>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</si>
  <si>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</si>
  <si>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2018-2023 годы»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</si>
  <si>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</si>
  <si>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</si>
  <si>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</si>
  <si>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</si>
  <si>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</si>
  <si>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t>Подпрограмма 2 Газификация населенных пунктов Осташковского городского округа на 2018-2023 годы</t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</si>
  <si>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</si>
  <si>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</si>
  <si>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</si>
  <si>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</si>
  <si>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</si>
  <si>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</si>
  <si>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</si>
  <si>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</si>
  <si>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 xml:space="preserve"> Разработка проектно-сметной документации на строительство внутрипоселковых газовых сетей в населенных пунктах Осташковского городского округа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</si>
  <si>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конкурентных процедур по определению подрядной организации на изготовление проектно-сметной документации по объектам газификации Осташковского городского округа</t>
    </r>
  </si>
  <si>
    <t>да</t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</si>
  <si>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проведенных конкурентных процедур по определению подрядной организации на изготовление проектно-сметной документации по объектам </t>
    </r>
  </si>
  <si>
    <r>
      <t>Мероприятие 2 задачи 1 подпрограммы 1</t>
    </r>
    <r>
      <rPr>
        <sz val="9"/>
        <rFont val="Times New Roman"/>
        <family val="1"/>
      </rPr>
      <t xml:space="preserve"> Разработка проектно-сметной документации на капитальный ремонт и строительство объектов коммунального комплекса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</si>
  <si>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Наличие проектно-сметной документации на капитальный ремонт и строительство объектов коммунального комплекса Осташковского городского округа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</si>
  <si>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</si>
  <si>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r>
      <t>Показатель мероприятия 1 задачи 1</t>
    </r>
    <r>
      <rPr>
        <sz val="9"/>
        <rFont val="Times New Roman"/>
        <family val="1"/>
      </rPr>
      <t xml:space="preserve"> Количество подготовленных проектов по объектам газификации Осташковского района</t>
    </r>
  </si>
  <si>
    <t>Б</t>
  </si>
  <si>
    <t>Л</t>
  </si>
  <si>
    <t>нет</t>
  </si>
  <si>
    <t>«Содержание и развитие объектов коммунального комплекса и газового хозяйства на территории Осташковского городского округа на 2018-2023 годы»</t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</si>
  <si>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2018-2023 годы»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</si>
  <si>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</si>
  <si>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</si>
  <si>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</si>
  <si>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</si>
  <si>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</si>
  <si>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</si>
  <si>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</si>
  <si>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</si>
  <si>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</si>
  <si>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</si>
  <si>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</si>
  <si>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</si>
  <si>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</si>
  <si>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2018-2023 годы</t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</si>
  <si>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</si>
  <si>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Разработка проектно-сметной документации на строительство внутрипоселковых газовых сетей в населенных пунктах Осташковского городского округа за счет субсидии из областного бюджета</t>
  </si>
  <si>
    <t>S</t>
  </si>
  <si>
    <r>
      <t>Мероприятие 3 задачи 1 подпрограммы 2</t>
    </r>
    <r>
      <rPr>
        <sz val="9"/>
        <rFont val="Times New Roman"/>
        <family val="1"/>
      </rPr>
      <t xml:space="preserve"> Cтроительство внутрипоселковых газовых сетей в населенных пунктах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</si>
  <si>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построенных внутрипоселковых газовых сетей в населенных пунктах Осташковского городского округа</t>
    </r>
  </si>
  <si>
    <t>км</t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</si>
  <si>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</si>
  <si>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Н</t>
  </si>
  <si>
    <r>
      <t>Мероприятие 3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</si>
  <si>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>Мероприятие 4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водоотведения Осташковского городского округа (в том числе по ликвидации технологических нарушений и аварийных ситуаций)</t>
    </r>
  </si>
  <si>
    <r>
      <t>Показатель мероприятия 3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</si>
  <si>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отремонтированных объектов водоотведения Осташковского городского округа</t>
    </r>
  </si>
  <si>
    <r>
      <t xml:space="preserve">Мероприятие 5 задачи 1 подпрограммы 1 </t>
    </r>
    <r>
      <rPr>
        <sz val="9"/>
        <rFont val="Times New Roman"/>
        <family val="1"/>
      </rPr>
      <t>Прохождение государственной экспертизы проектно-сметной документации по капитальному ремонту и строительству объектов коммунального комплекса Осташковского городского округа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</si>
  <si>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полученных положительных заключений государственной экспертизы проектно-сметной документации</t>
    </r>
  </si>
  <si>
    <r>
      <t>Мероприятие 6 задачи 1 подпрограммы 1</t>
    </r>
    <r>
      <rPr>
        <sz val="9"/>
        <rFont val="Times New Roman"/>
        <family val="1"/>
      </rPr>
      <t xml:space="preserve"> Обеспечение функционирования ВНС, КНС Осташковского городского округа (электроэнергия)</t>
    </r>
  </si>
  <si>
    <r>
      <t>Показатель мероприятия 6 задачи 1</t>
    </r>
    <r>
      <rPr>
        <sz val="9"/>
        <rFont val="Times New Roman"/>
        <family val="1"/>
      </rPr>
      <t xml:space="preserve"> Количество функционирующих ВНС и КНС на территории Осташковского городского округа</t>
    </r>
  </si>
  <si>
    <r>
      <t>Мероприятие 7 задачи 1 подпрограммы 1</t>
    </r>
    <r>
      <rPr>
        <sz val="9"/>
        <rFont val="Times New Roman"/>
        <family val="1"/>
      </rPr>
      <t xml:space="preserve"> Обеспечение функционирования объектов теплоснабжения Осташковского городского округа</t>
    </r>
  </si>
  <si>
    <r>
      <t>Показатель мероприятия 7 задачи 1</t>
    </r>
    <r>
      <rPr>
        <sz val="9"/>
        <rFont val="Times New Roman"/>
        <family val="1"/>
      </rPr>
      <t xml:space="preserve"> Количество функционирующих объектов теплоснабжения на территории Осташковского городского округа</t>
    </r>
  </si>
  <si>
    <r>
      <t xml:space="preserve">Мероприятие 8 задачи 1 подпрограммы 1 </t>
    </r>
    <r>
      <rPr>
        <sz val="9"/>
        <rFont val="Times New Roman"/>
        <family val="1"/>
      </rPr>
      <t>Разработка и корректировка схем тепло-, водоснабжения и водоотведения населенных пунктов Осташковского городского округа</t>
    </r>
  </si>
  <si>
    <r>
      <t>Показатель мероприятия 8 задачи 1</t>
    </r>
    <r>
      <rPr>
        <sz val="9"/>
        <rFont val="Times New Roman"/>
        <family val="1"/>
      </rPr>
      <t xml:space="preserve"> Количество разработанных и откорректированных схем тепло-, водоснабжения и водоотведения населенных пунктов Осташковского городского округа</t>
    </r>
  </si>
  <si>
    <r>
      <t xml:space="preserve">Мероприятие 10 задачи 1 подпрограммы 1 </t>
    </r>
    <r>
      <rPr>
        <sz val="9"/>
        <rFont val="Times New Roman"/>
        <family val="1"/>
      </rPr>
      <t>Расходы по проектированию, приобретению, установке, подключению и вводу в эксплуатацию блочно-модульной газовой котельной на территории Осташковского городского округа за счет местных средств</t>
    </r>
  </si>
  <si>
    <t>И</t>
  </si>
  <si>
    <r>
      <t xml:space="preserve">Показатель мероприятия 10 задачи 1 </t>
    </r>
    <r>
      <rPr>
        <sz val="9"/>
        <rFont val="Times New Roman"/>
        <family val="1"/>
      </rPr>
      <t>Количество введенных в эксплуатацию блочно-модульных газовых котельных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</si>
  <si>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</si>
  <si>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</si>
  <si>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r>
      <t xml:space="preserve">Мероприятие 11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</si>
  <si>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 xml:space="preserve">Показатель мероприятия 11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</si>
  <si>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r>
      <t xml:space="preserve">Мероприятие 12 задачи 1 подпрограммы 1 </t>
    </r>
    <r>
      <rPr>
        <sz val="9"/>
        <rFont val="Times New Roman"/>
        <family val="1"/>
      </rPr>
      <t>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</si>
  <si>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12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</si>
  <si>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t>ед.</t>
  </si>
  <si>
    <t>G</t>
  </si>
  <si>
    <r>
      <t xml:space="preserve">Мероприятие 13 задачи 1 подпрограммы 1 </t>
    </r>
    <r>
      <rPr>
        <sz val="9"/>
        <rFont val="Times New Roman"/>
        <family val="1"/>
      </rPr>
      <t>Расходы на реализацию мероприятий по сокращению доли загрязненных сточных вод</t>
    </r>
  </si>
  <si>
    <r>
      <t>Показатель мероприятия 13 задачи 1</t>
    </r>
    <r>
      <rPr>
        <sz val="9"/>
        <rFont val="Times New Roman"/>
        <family val="1"/>
      </rPr>
      <t xml:space="preserve"> Количество проведенных мероприятий по сокращению доли загрязненных сточных вод</t>
    </r>
  </si>
  <si>
    <r>
      <t xml:space="preserve">Мероприятие 9.1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  </r>
  </si>
  <si>
    <r>
      <t>Показатель мероприятия 9.1 задачи 1</t>
    </r>
    <r>
      <rPr>
        <sz val="9"/>
        <rFont val="Times New Roman"/>
        <family val="1"/>
      </rPr>
      <t xml:space="preserve"> Количество отремонтированных артезианских скважин в д.Зехново Осташковского городского округа</t>
    </r>
  </si>
  <si>
    <r>
      <t>Показатель мероприятия 9.1 задачи 1</t>
    </r>
    <r>
      <rPr>
        <sz val="9"/>
        <rFont val="Times New Roman"/>
        <family val="1"/>
      </rPr>
      <t xml:space="preserve"> Количество отремонтированных артезианских скважин с насосной в д.Свапуще Осташковского городского округа</t>
    </r>
  </si>
  <si>
    <r>
      <t xml:space="preserve">Мероприятие 9.2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и артезианской скважины с насосной, расположенной по адресу: Тверская область, Осташковский городской округ, д.Свапуще)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</si>
  <si>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водопроводной сети и артезианской скважины с насосной, расположенной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</si>
  <si>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 (капитальный ремонт водопроводной сети и артезианской скважины с насосной, расположенной по адресу: Тверская область, Осташковский городской округ, д.Свапуще)</t>
  </si>
  <si>
    <r>
      <t>Показатель мероприятия 9.2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в д.Свапуще Осташковского городского округа</t>
    </r>
  </si>
  <si>
    <r>
      <t xml:space="preserve">Мероприятие 5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</si>
  <si>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 xml:space="preserve">Показатель 1 мероприятия 5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</si>
  <si>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 xml:space="preserve">Показатель 2 мероприятия 5 задачи 1 </t>
    </r>
    <r>
      <rPr>
        <sz val="9"/>
        <rFont val="Times New Roman"/>
        <family val="1"/>
      </rPr>
      <t>Количество  переводенных многоквартирных домов на природный газ</t>
    </r>
  </si>
  <si>
    <r>
      <t>Мероприятие 4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</si>
  <si>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</si>
  <si>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r>
      <t>Мероприятие 14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</si>
  <si>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14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</si>
  <si>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15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</si>
  <si>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Показатель мероприятия 15 задачи 1 подпрограммы 3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</si>
  <si>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Задача 3 подпрограммы 1 </t>
    </r>
    <r>
      <rPr>
        <sz val="9"/>
        <rFont val="Times New Roman"/>
        <family val="1"/>
      </rPr>
      <t>Повышение энергетической эффективности в жилищном фонде</t>
    </r>
  </si>
  <si>
    <r>
      <t>Показатель задачи 3 подпрограммы 1</t>
    </r>
    <r>
      <rPr>
        <sz val="9"/>
        <rFont val="Times New Roman"/>
        <family val="1"/>
      </rPr>
      <t xml:space="preserve"> Количество многоквартирных домов в которых проведены мероприятия по энергетической эффективности в отчетном году</t>
    </r>
  </si>
  <si>
    <r>
      <t>Административное мероприятие 1 задачи 3 подпрограммы 1</t>
    </r>
    <r>
      <rPr>
        <sz val="9"/>
        <rFont val="Times New Roman"/>
        <family val="1"/>
      </rPr>
      <t xml:space="preserve"> Проведение конкурентных процедур на проведение мероприятий по энергетической эффективности в многоквартирных домах</t>
    </r>
  </si>
  <si>
    <r>
      <t>Показатель административного мероприятия 1 задачи 3</t>
    </r>
    <r>
      <rPr>
        <sz val="9"/>
        <rFont val="Times New Roman"/>
        <family val="1"/>
      </rPr>
      <t xml:space="preserve">  Количество проведеных конкурентных процедур на проведение мероприятий по энергетической эффективности в многоквартирных домах</t>
    </r>
  </si>
  <si>
    <r>
      <t xml:space="preserve">Мероприятие 2 задачи 3 подпрограммы 1 </t>
    </r>
    <r>
      <rPr>
        <sz val="9"/>
        <rFont val="Times New Roman"/>
        <family val="1"/>
      </rPr>
      <t>Установка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общедомовых приборов учета в многоквартирных домах Осташковского городского округа</t>
    </r>
  </si>
  <si>
    <r>
      <t xml:space="preserve">Показатель мероприятия 2 задачи 3 подпрограммы 1 </t>
    </r>
    <r>
      <rPr>
        <sz val="9"/>
        <rFont val="Times New Roman"/>
        <family val="1"/>
      </rPr>
      <t>Количество установленных общедомовых приборов учета в многоквартирных домах Осташковского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</si>
</sst>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2"/>
  <sheetViews>
    <sheetView tabSelected="1" zoomScalePageLayoutView="0" workbookViewId="0" topLeftCell="AA11">
      <pane ySplit="1380" topLeftCell="A7" activePane="bottomLeft" state="split"/>
      <selection pane="topLeft" activeCell="AC11" sqref="A1:IV16384"/>
      <selection pane="bottomLeft" activeCell="AG87" sqref="AG87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60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2"/>
      <c r="U1" s="32"/>
      <c r="V1" s="32"/>
      <c r="W1" s="32"/>
      <c r="X1" s="32"/>
      <c r="Y1" s="32"/>
      <c r="Z1" s="32"/>
      <c r="AA1" s="32"/>
      <c r="AB1" s="1"/>
      <c r="AC1" s="1"/>
      <c r="AD1" s="1"/>
      <c r="AE1" s="1"/>
      <c r="AF1" s="1"/>
      <c r="AG1" s="75" t="s">
        <v>0</v>
      </c>
      <c r="AH1" s="75"/>
      <c r="AI1" s="75"/>
      <c r="AJ1" s="75"/>
      <c r="AK1" s="33"/>
      <c r="AL1" s="34"/>
      <c r="AM1" s="34"/>
      <c r="AN1" s="34"/>
      <c r="AO1" s="34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2"/>
      <c r="U2" s="32"/>
      <c r="V2" s="32"/>
      <c r="W2" s="32"/>
      <c r="X2" s="32"/>
      <c r="Y2" s="32"/>
      <c r="Z2" s="32"/>
      <c r="AA2" s="32"/>
      <c r="AB2" s="1"/>
      <c r="AC2" s="1"/>
      <c r="AD2" s="1"/>
      <c r="AE2" s="1"/>
      <c r="AF2" s="1"/>
      <c r="AG2" s="76" t="s">
        <v>51</v>
      </c>
      <c r="AH2" s="76"/>
      <c r="AI2" s="76"/>
      <c r="AJ2" s="76"/>
      <c r="AK2" s="33"/>
      <c r="AL2" s="34"/>
      <c r="AM2" s="34"/>
      <c r="AN2" s="34"/>
      <c r="AO2" s="34"/>
    </row>
    <row r="3" spans="1:42" s="37" customFormat="1" ht="18.75">
      <c r="A3" s="35"/>
      <c r="B3" s="35"/>
      <c r="C3" s="77" t="s">
        <v>34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30"/>
      <c r="AL3" s="31"/>
      <c r="AM3" s="31"/>
      <c r="AN3" s="31"/>
      <c r="AO3" s="36"/>
      <c r="AP3" s="36"/>
    </row>
    <row r="4" spans="1:42" s="37" customFormat="1" ht="15.75">
      <c r="A4" s="22"/>
      <c r="B4" s="22"/>
      <c r="C4" s="78" t="s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38"/>
      <c r="AL4" s="39"/>
      <c r="AM4" s="39"/>
      <c r="AN4" s="39"/>
      <c r="AO4" s="40"/>
      <c r="AP4" s="40"/>
    </row>
    <row r="5" spans="1:42" s="37" customFormat="1" ht="18.75">
      <c r="A5" s="22"/>
      <c r="B5" s="22"/>
      <c r="C5" s="61" t="s">
        <v>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30"/>
      <c r="AL5" s="31"/>
      <c r="AM5" s="31"/>
      <c r="AN5" s="31"/>
      <c r="AO5" s="40"/>
      <c r="AP5" s="40"/>
    </row>
    <row r="6" spans="1:42" s="37" customFormat="1" ht="18.75">
      <c r="A6" s="22"/>
      <c r="B6" s="22"/>
      <c r="C6" s="62" t="s">
        <v>35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30"/>
      <c r="AL6" s="31"/>
      <c r="AM6" s="31"/>
      <c r="AN6" s="31"/>
      <c r="AO6" s="40"/>
      <c r="AP6" s="40"/>
    </row>
    <row r="7" spans="1:42" s="37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1" t="s">
        <v>2</v>
      </c>
      <c r="M7" s="41"/>
      <c r="N7" s="41"/>
      <c r="O7" s="41"/>
      <c r="P7" s="41"/>
      <c r="Q7" s="41"/>
      <c r="R7" s="41"/>
      <c r="S7" s="41"/>
      <c r="T7" s="42"/>
      <c r="U7" s="42"/>
      <c r="V7" s="42"/>
      <c r="W7" s="42"/>
      <c r="X7" s="42"/>
      <c r="Y7" s="42"/>
      <c r="Z7" s="42"/>
      <c r="AA7" s="42"/>
      <c r="AB7" s="41"/>
      <c r="AC7" s="41"/>
      <c r="AD7" s="43"/>
      <c r="AE7" s="2"/>
      <c r="AF7" s="2"/>
      <c r="AG7" s="2"/>
      <c r="AH7" s="2"/>
      <c r="AI7" s="44"/>
      <c r="AJ7" s="44"/>
      <c r="AK7" s="44"/>
      <c r="AL7" s="36"/>
      <c r="AM7" s="36"/>
      <c r="AN7" s="36"/>
      <c r="AO7" s="36"/>
      <c r="AP7" s="36"/>
    </row>
    <row r="8" spans="1:42" s="37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64" t="s">
        <v>37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46"/>
      <c r="AL8" s="47"/>
      <c r="AM8" s="47"/>
      <c r="AN8" s="47"/>
      <c r="AO8" s="47"/>
      <c r="AP8" s="47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4" t="s">
        <v>36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46"/>
      <c r="AL9" s="47"/>
      <c r="AM9" s="47"/>
      <c r="AN9" s="47"/>
      <c r="AO9" s="47"/>
      <c r="AP9" s="47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7"/>
      <c r="AM10" s="47"/>
      <c r="AN10" s="47"/>
      <c r="AO10" s="47"/>
      <c r="AP10" s="47"/>
    </row>
    <row r="11" spans="1:38" s="28" customFormat="1" ht="15" customHeight="1">
      <c r="A11" s="63" t="s">
        <v>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71" t="s">
        <v>4</v>
      </c>
      <c r="S11" s="66"/>
      <c r="T11" s="66"/>
      <c r="U11" s="66"/>
      <c r="V11" s="66"/>
      <c r="W11" s="66"/>
      <c r="X11" s="66"/>
      <c r="Y11" s="66"/>
      <c r="Z11" s="66"/>
      <c r="AA11" s="66"/>
      <c r="AB11" s="63" t="s">
        <v>5</v>
      </c>
      <c r="AC11" s="63" t="s">
        <v>6</v>
      </c>
      <c r="AD11" s="65" t="s">
        <v>7</v>
      </c>
      <c r="AE11" s="66"/>
      <c r="AF11" s="66"/>
      <c r="AG11" s="66"/>
      <c r="AH11" s="66"/>
      <c r="AI11" s="67"/>
      <c r="AJ11" s="65" t="s">
        <v>33</v>
      </c>
      <c r="AK11" s="67"/>
      <c r="AL11" s="48"/>
    </row>
    <row r="12" spans="1:38" s="28" customFormat="1" ht="15" customHeight="1">
      <c r="A12" s="63" t="s">
        <v>8</v>
      </c>
      <c r="B12" s="63"/>
      <c r="C12" s="63"/>
      <c r="D12" s="63" t="s">
        <v>9</v>
      </c>
      <c r="E12" s="63"/>
      <c r="F12" s="63" t="s">
        <v>10</v>
      </c>
      <c r="G12" s="63"/>
      <c r="H12" s="65" t="s">
        <v>11</v>
      </c>
      <c r="I12" s="66"/>
      <c r="J12" s="66"/>
      <c r="K12" s="66"/>
      <c r="L12" s="66"/>
      <c r="M12" s="66"/>
      <c r="N12" s="66"/>
      <c r="O12" s="66"/>
      <c r="P12" s="66"/>
      <c r="Q12" s="79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63"/>
      <c r="AC12" s="63"/>
      <c r="AD12" s="68"/>
      <c r="AE12" s="69"/>
      <c r="AF12" s="69"/>
      <c r="AG12" s="69"/>
      <c r="AH12" s="69"/>
      <c r="AI12" s="70"/>
      <c r="AJ12" s="68"/>
      <c r="AK12" s="70"/>
      <c r="AL12" s="48"/>
    </row>
    <row r="13" spans="1:38" s="28" customFormat="1" ht="25.5">
      <c r="A13" s="63"/>
      <c r="B13" s="63"/>
      <c r="C13" s="63"/>
      <c r="D13" s="63"/>
      <c r="E13" s="63"/>
      <c r="F13" s="63"/>
      <c r="G13" s="63"/>
      <c r="H13" s="68"/>
      <c r="I13" s="69"/>
      <c r="J13" s="69"/>
      <c r="K13" s="69"/>
      <c r="L13" s="69"/>
      <c r="M13" s="69"/>
      <c r="N13" s="69"/>
      <c r="O13" s="69"/>
      <c r="P13" s="69"/>
      <c r="Q13" s="80"/>
      <c r="R13" s="74"/>
      <c r="S13" s="69"/>
      <c r="T13" s="69"/>
      <c r="U13" s="69"/>
      <c r="V13" s="69"/>
      <c r="W13" s="69"/>
      <c r="X13" s="69"/>
      <c r="Y13" s="69"/>
      <c r="Z13" s="69"/>
      <c r="AA13" s="69"/>
      <c r="AB13" s="63"/>
      <c r="AC13" s="63"/>
      <c r="AD13" s="3" t="s">
        <v>12</v>
      </c>
      <c r="AE13" s="3" t="s">
        <v>13</v>
      </c>
      <c r="AF13" s="3" t="s">
        <v>14</v>
      </c>
      <c r="AG13" s="3" t="s">
        <v>15</v>
      </c>
      <c r="AH13" s="3" t="s">
        <v>16</v>
      </c>
      <c r="AI13" s="3" t="s">
        <v>17</v>
      </c>
      <c r="AJ13" s="50" t="s">
        <v>18</v>
      </c>
      <c r="AK13" s="50" t="s">
        <v>19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1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24</v>
      </c>
      <c r="AC15" s="5" t="s">
        <v>20</v>
      </c>
      <c r="AD15" s="23">
        <f aca="true" t="shared" si="0" ref="AD15:AI15">AD22+AD77</f>
        <v>13056478.04</v>
      </c>
      <c r="AE15" s="23">
        <f t="shared" si="0"/>
        <v>32257515.490000002</v>
      </c>
      <c r="AF15" s="23">
        <f t="shared" si="0"/>
        <v>22474315.83</v>
      </c>
      <c r="AG15" s="23">
        <f t="shared" si="0"/>
        <v>39206981.92</v>
      </c>
      <c r="AH15" s="23">
        <f t="shared" si="0"/>
        <v>9997650</v>
      </c>
      <c r="AI15" s="23">
        <f t="shared" si="0"/>
        <v>152066800</v>
      </c>
      <c r="AJ15" s="10">
        <f>SUM(AD15:AI15)</f>
        <v>269059741.28</v>
      </c>
      <c r="AK15" s="6">
        <v>2023</v>
      </c>
      <c r="AL15" s="1"/>
    </row>
    <row r="16" spans="1:38" s="28" customFormat="1" ht="24">
      <c r="A16" s="52"/>
      <c r="B16" s="52"/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4"/>
      <c r="N16" s="54"/>
      <c r="O16" s="54"/>
      <c r="P16" s="54"/>
      <c r="Q16" s="54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25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2"/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4"/>
      <c r="N17" s="54"/>
      <c r="O17" s="54"/>
      <c r="P17" s="54"/>
      <c r="Q17" s="54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28</v>
      </c>
      <c r="AC17" s="5" t="s">
        <v>23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2023</v>
      </c>
      <c r="AL17" s="1"/>
    </row>
    <row r="18" spans="1:38" s="28" customFormat="1" ht="24">
      <c r="A18" s="52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4"/>
      <c r="O18" s="54"/>
      <c r="P18" s="54"/>
      <c r="Q18" s="54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29</v>
      </c>
      <c r="AC18" s="5" t="s">
        <v>23</v>
      </c>
      <c r="AD18" s="7">
        <v>47</v>
      </c>
      <c r="AE18" s="6">
        <v>35</v>
      </c>
      <c r="AF18" s="6">
        <v>30</v>
      </c>
      <c r="AG18" s="6">
        <v>25</v>
      </c>
      <c r="AH18" s="6">
        <v>25</v>
      </c>
      <c r="AI18" s="6">
        <v>25</v>
      </c>
      <c r="AJ18" s="6">
        <f>SUM(AD18:AI18)</f>
        <v>187</v>
      </c>
      <c r="AK18" s="6">
        <v>2023</v>
      </c>
      <c r="AL18" s="1"/>
    </row>
    <row r="19" spans="1:38" s="28" customFormat="1" ht="24">
      <c r="A19" s="52"/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4"/>
      <c r="N19" s="54"/>
      <c r="O19" s="54"/>
      <c r="P19" s="54"/>
      <c r="Q19" s="54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26</v>
      </c>
      <c r="AC19" s="5"/>
      <c r="AD19" s="7"/>
      <c r="AE19" s="6"/>
      <c r="AF19" s="6"/>
      <c r="AG19" s="6"/>
      <c r="AH19" s="6"/>
      <c r="AI19" s="6"/>
      <c r="AJ19" s="6"/>
      <c r="AK19" s="6">
        <v>2023</v>
      </c>
      <c r="AL19" s="1"/>
    </row>
    <row r="20" spans="1:38" s="28" customFormat="1" ht="24">
      <c r="A20" s="52"/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4"/>
      <c r="N20" s="54"/>
      <c r="O20" s="54"/>
      <c r="P20" s="54"/>
      <c r="Q20" s="54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27</v>
      </c>
      <c r="AC20" s="5" t="s">
        <v>21</v>
      </c>
      <c r="AD20" s="7">
        <v>8</v>
      </c>
      <c r="AE20" s="6">
        <v>11</v>
      </c>
      <c r="AF20" s="6">
        <v>11</v>
      </c>
      <c r="AG20" s="6">
        <v>11</v>
      </c>
      <c r="AH20" s="6">
        <v>11</v>
      </c>
      <c r="AI20" s="6">
        <v>11</v>
      </c>
      <c r="AJ20" s="6">
        <v>11</v>
      </c>
      <c r="AK20" s="6">
        <v>2023</v>
      </c>
      <c r="AL20" s="1"/>
    </row>
    <row r="21" spans="1:38" s="28" customFormat="1" ht="15">
      <c r="A21" s="52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4"/>
      <c r="N21" s="54"/>
      <c r="O21" s="54"/>
      <c r="P21" s="54"/>
      <c r="Q21" s="54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65</v>
      </c>
      <c r="AC22" s="5" t="s">
        <v>20</v>
      </c>
      <c r="AD22" s="23">
        <f>AD23</f>
        <v>7057625.07</v>
      </c>
      <c r="AE22" s="23">
        <f>AE23</f>
        <v>14951200.260000002</v>
      </c>
      <c r="AF22" s="23">
        <f>AF23</f>
        <v>3141009.8499999996</v>
      </c>
      <c r="AG22" s="23">
        <f>AG23+AG70</f>
        <v>10435359.26</v>
      </c>
      <c r="AH22" s="23">
        <f>AH23+AH70</f>
        <v>9997650</v>
      </c>
      <c r="AI22" s="23">
        <f>AI23+AI70</f>
        <v>152066800</v>
      </c>
      <c r="AJ22" s="23">
        <f>SUM(AD22:AI22)</f>
        <v>197649644.44</v>
      </c>
      <c r="AK22" s="6">
        <v>2023</v>
      </c>
      <c r="AL22" s="1"/>
    </row>
    <row r="23" spans="1:38" s="28" customFormat="1" ht="24">
      <c r="A23" s="52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4"/>
      <c r="N23" s="54"/>
      <c r="O23" s="54"/>
      <c r="P23" s="54"/>
      <c r="Q23" s="54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38</v>
      </c>
      <c r="AC23" s="5" t="s">
        <v>20</v>
      </c>
      <c r="AD23" s="10">
        <f>AD25+AD27+AD29+AD31+AD33+AD35+AD37+AD39+AD41</f>
        <v>7057625.07</v>
      </c>
      <c r="AE23" s="10">
        <f>AE25+AE27+AE29+AE31+AE33+AE35+AE37+AE39+AE41+AE42+AE43+AE50+AE52</f>
        <v>14951200.260000002</v>
      </c>
      <c r="AF23" s="10">
        <f>AF25+AF27+AF29+AF31+AF33+AF35+AF37+AF39+AF41+AF42+AF43+AF50+AF52+AF54</f>
        <v>3141009.8499999996</v>
      </c>
      <c r="AG23" s="10">
        <f>AG25+AG27+AG29+AG31+AG33+AG35+AG37+AG39+AG41+AG42+AG43+AG50+AG52+AG54+AG46+AG47+AG48+AG58+AG60</f>
        <v>8853359.26</v>
      </c>
      <c r="AH23" s="10">
        <f>AH25+AH27+AH29+AH31+AH33+AH35+AH37+AH39+AH41+AH42+AH43+AH50+AH52+AH54+AH46+AH47+AH48+AH58+AH60</f>
        <v>9997650</v>
      </c>
      <c r="AI23" s="10">
        <f>AI25+AI27+AI29+AI31+AI33+AI35+AI37+AI39+AI41+AI42+AI43+AI50+AI52+AI54+AI56</f>
        <v>152066800</v>
      </c>
      <c r="AJ23" s="10">
        <f>SUM(AD23:AI23)</f>
        <v>196067644.44</v>
      </c>
      <c r="AK23" s="6">
        <v>2023</v>
      </c>
      <c r="AL23" s="1"/>
    </row>
    <row r="24" spans="1:38" s="28" customFormat="1" ht="24">
      <c r="A24" s="52"/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4"/>
      <c r="N24" s="54"/>
      <c r="O24" s="54"/>
      <c r="P24" s="54"/>
      <c r="Q24" s="54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59</v>
      </c>
      <c r="AC24" s="5" t="s">
        <v>22</v>
      </c>
      <c r="AD24" s="10" t="s">
        <v>41</v>
      </c>
      <c r="AE24" s="10" t="s">
        <v>41</v>
      </c>
      <c r="AF24" s="10" t="s">
        <v>41</v>
      </c>
      <c r="AG24" s="10" t="s">
        <v>41</v>
      </c>
      <c r="AH24" s="10" t="s">
        <v>41</v>
      </c>
      <c r="AI24" s="10" t="s">
        <v>41</v>
      </c>
      <c r="AJ24" s="10"/>
      <c r="AK24" s="6">
        <v>2023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47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66</v>
      </c>
      <c r="AC25" s="5" t="s">
        <v>20</v>
      </c>
      <c r="AD25" s="10">
        <v>2980270.14</v>
      </c>
      <c r="AE25" s="10">
        <v>1046199</v>
      </c>
      <c r="AF25" s="10">
        <v>1253683</v>
      </c>
      <c r="AG25" s="10">
        <v>1448000</v>
      </c>
      <c r="AH25" s="10">
        <v>500000</v>
      </c>
      <c r="AI25" s="10">
        <v>500000</v>
      </c>
      <c r="AJ25" s="10">
        <f>SUM(AD25:AI25)</f>
        <v>7728152.140000001</v>
      </c>
      <c r="AK25" s="6">
        <v>2023</v>
      </c>
      <c r="AL25" s="1"/>
    </row>
    <row r="26" spans="1:38" s="28" customFormat="1" ht="24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4"/>
      <c r="N26" s="54"/>
      <c r="O26" s="54"/>
      <c r="P26" s="54"/>
      <c r="Q26" s="54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45</v>
      </c>
      <c r="AC26" s="5" t="s">
        <v>23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v>18</v>
      </c>
      <c r="AK26" s="6">
        <v>2023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2</v>
      </c>
      <c r="Q27" s="3" t="s">
        <v>48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43</v>
      </c>
      <c r="AC27" s="5" t="s">
        <v>20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f>SUM(AD27:AI27)</f>
        <v>0</v>
      </c>
      <c r="AK27" s="6">
        <v>2023</v>
      </c>
      <c r="AL27" s="1"/>
    </row>
    <row r="28" spans="1:38" s="28" customFormat="1" ht="32.25" customHeight="1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44</v>
      </c>
      <c r="AC28" s="5" t="s">
        <v>23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f>SUM(AD28:AI28)</f>
        <v>0</v>
      </c>
      <c r="AK28" s="6">
        <v>2023</v>
      </c>
      <c r="AL28" s="1"/>
    </row>
    <row r="29" spans="1:38" s="28" customFormat="1" ht="36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4</v>
      </c>
      <c r="Q29" s="3" t="s">
        <v>48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74</v>
      </c>
      <c r="AC29" s="5" t="s">
        <v>20</v>
      </c>
      <c r="AD29" s="10">
        <v>1500000</v>
      </c>
      <c r="AE29" s="10">
        <v>2555362.46</v>
      </c>
      <c r="AF29" s="10">
        <v>99888.88</v>
      </c>
      <c r="AG29" s="10">
        <v>755206</v>
      </c>
      <c r="AH29" s="10">
        <v>700000</v>
      </c>
      <c r="AI29" s="10">
        <v>700000</v>
      </c>
      <c r="AJ29" s="10">
        <f>SUM(AD29:AI29)</f>
        <v>6310457.34</v>
      </c>
      <c r="AK29" s="6">
        <v>2023</v>
      </c>
      <c r="AL29" s="1"/>
    </row>
    <row r="30" spans="1:38" s="28" customFormat="1" ht="24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76</v>
      </c>
      <c r="AC30" s="5" t="s">
        <v>23</v>
      </c>
      <c r="AD30" s="24">
        <v>67</v>
      </c>
      <c r="AE30" s="24">
        <v>62</v>
      </c>
      <c r="AF30" s="24">
        <v>23</v>
      </c>
      <c r="AG30" s="24">
        <v>11</v>
      </c>
      <c r="AH30" s="24">
        <v>11</v>
      </c>
      <c r="AI30" s="24">
        <v>45</v>
      </c>
      <c r="AJ30" s="24">
        <v>45</v>
      </c>
      <c r="AK30" s="6">
        <v>2023</v>
      </c>
      <c r="AL30" s="1"/>
    </row>
    <row r="31" spans="1:38" s="28" customFormat="1" ht="36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5</v>
      </c>
      <c r="Q31" s="3" t="s">
        <v>48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75</v>
      </c>
      <c r="AC31" s="5" t="s">
        <v>20</v>
      </c>
      <c r="AD31" s="10">
        <v>765230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765230</v>
      </c>
      <c r="AK31" s="6">
        <v>2023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77</v>
      </c>
      <c r="AC32" s="5" t="s">
        <v>23</v>
      </c>
      <c r="AD32" s="24">
        <v>18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6">
        <v>2023</v>
      </c>
      <c r="AL32" s="1"/>
    </row>
    <row r="33" spans="1:38" s="28" customFormat="1" ht="36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6</v>
      </c>
      <c r="Q33" s="3" t="s">
        <v>48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78</v>
      </c>
      <c r="AC33" s="5" t="s">
        <v>20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>SUM(AD33:AI33)</f>
        <v>0</v>
      </c>
      <c r="AK33" s="6">
        <v>2023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79</v>
      </c>
      <c r="AC34" s="5" t="s">
        <v>23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6">
        <v>2023</v>
      </c>
      <c r="AL34" s="1"/>
    </row>
    <row r="35" spans="1:38" s="28" customFormat="1" ht="24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5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>
        <v>2</v>
      </c>
      <c r="N35" s="3">
        <v>0</v>
      </c>
      <c r="O35" s="3">
        <v>0</v>
      </c>
      <c r="P35" s="3">
        <v>7</v>
      </c>
      <c r="Q35" s="3" t="s">
        <v>47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80</v>
      </c>
      <c r="AC35" s="5" t="s">
        <v>20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>SUM(AD35:AI35)</f>
        <v>0</v>
      </c>
      <c r="AK35" s="6">
        <v>2023</v>
      </c>
      <c r="AL35" s="1"/>
    </row>
    <row r="36" spans="1:38" s="28" customFormat="1" ht="24">
      <c r="A36" s="3"/>
      <c r="B36" s="3"/>
      <c r="C36" s="3"/>
      <c r="D36" s="26"/>
      <c r="E36" s="26"/>
      <c r="F36" s="26"/>
      <c r="G36" s="26"/>
      <c r="H36" s="26"/>
      <c r="I36" s="26"/>
      <c r="J36" s="26"/>
      <c r="K36" s="26"/>
      <c r="L36" s="3"/>
      <c r="M36" s="3"/>
      <c r="N36" s="3"/>
      <c r="O36" s="3"/>
      <c r="P36" s="3"/>
      <c r="Q36" s="3"/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1</v>
      </c>
      <c r="AB36" s="9" t="s">
        <v>81</v>
      </c>
      <c r="AC36" s="5" t="s">
        <v>23</v>
      </c>
      <c r="AD36" s="24">
        <v>45</v>
      </c>
      <c r="AE36" s="24">
        <v>45</v>
      </c>
      <c r="AF36" s="24">
        <v>45</v>
      </c>
      <c r="AG36" s="24">
        <v>45</v>
      </c>
      <c r="AH36" s="24">
        <v>45</v>
      </c>
      <c r="AI36" s="24">
        <v>45</v>
      </c>
      <c r="AJ36" s="24">
        <v>45</v>
      </c>
      <c r="AK36" s="6">
        <v>2023</v>
      </c>
      <c r="AL36" s="1"/>
    </row>
    <row r="37" spans="1:38" s="28" customFormat="1" ht="24">
      <c r="A37" s="3">
        <v>0</v>
      </c>
      <c r="B37" s="3">
        <v>2</v>
      </c>
      <c r="C37" s="3">
        <v>7</v>
      </c>
      <c r="D37" s="26">
        <v>0</v>
      </c>
      <c r="E37" s="26">
        <v>5</v>
      </c>
      <c r="F37" s="26">
        <v>0</v>
      </c>
      <c r="G37" s="26">
        <v>2</v>
      </c>
      <c r="H37" s="26">
        <v>0</v>
      </c>
      <c r="I37" s="26">
        <v>9</v>
      </c>
      <c r="J37" s="26">
        <v>1</v>
      </c>
      <c r="K37" s="26">
        <v>0</v>
      </c>
      <c r="L37" s="3">
        <v>1</v>
      </c>
      <c r="M37" s="3">
        <v>2</v>
      </c>
      <c r="N37" s="3">
        <v>0</v>
      </c>
      <c r="O37" s="3">
        <v>0</v>
      </c>
      <c r="P37" s="3">
        <v>8</v>
      </c>
      <c r="Q37" s="3" t="s">
        <v>47</v>
      </c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7</v>
      </c>
      <c r="Z37" s="3">
        <v>0</v>
      </c>
      <c r="AA37" s="3">
        <v>0</v>
      </c>
      <c r="AB37" s="9" t="s">
        <v>82</v>
      </c>
      <c r="AC37" s="5" t="s">
        <v>20</v>
      </c>
      <c r="AD37" s="10">
        <v>812124.93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f>SUM(AD37:AI37)</f>
        <v>812124.93</v>
      </c>
      <c r="AK37" s="6">
        <v>2018</v>
      </c>
      <c r="AL37" s="1"/>
    </row>
    <row r="38" spans="1:38" s="28" customFormat="1" ht="24">
      <c r="A38" s="3"/>
      <c r="B38" s="3"/>
      <c r="C38" s="3"/>
      <c r="D38" s="26"/>
      <c r="E38" s="26"/>
      <c r="F38" s="26"/>
      <c r="G38" s="26"/>
      <c r="H38" s="26"/>
      <c r="I38" s="26"/>
      <c r="J38" s="26"/>
      <c r="K38" s="26"/>
      <c r="L38" s="3"/>
      <c r="M38" s="3"/>
      <c r="N38" s="3"/>
      <c r="O38" s="3"/>
      <c r="P38" s="3"/>
      <c r="Q38" s="3"/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1</v>
      </c>
      <c r="AB38" s="9" t="s">
        <v>83</v>
      </c>
      <c r="AC38" s="5" t="s">
        <v>23</v>
      </c>
      <c r="AD38" s="24">
        <v>18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18</v>
      </c>
      <c r="AK38" s="6">
        <v>2018</v>
      </c>
      <c r="AL38" s="1"/>
    </row>
    <row r="39" spans="1:38" s="28" customFormat="1" ht="24">
      <c r="A39" s="3">
        <v>0</v>
      </c>
      <c r="B39" s="3">
        <v>2</v>
      </c>
      <c r="C39" s="3">
        <v>7</v>
      </c>
      <c r="D39" s="26">
        <v>0</v>
      </c>
      <c r="E39" s="26">
        <v>5</v>
      </c>
      <c r="F39" s="26">
        <v>0</v>
      </c>
      <c r="G39" s="26">
        <v>2</v>
      </c>
      <c r="H39" s="26">
        <v>0</v>
      </c>
      <c r="I39" s="26">
        <v>9</v>
      </c>
      <c r="J39" s="26">
        <v>1</v>
      </c>
      <c r="K39" s="26">
        <v>0</v>
      </c>
      <c r="L39" s="3">
        <v>1</v>
      </c>
      <c r="M39" s="3">
        <v>2</v>
      </c>
      <c r="N39" s="3">
        <v>0</v>
      </c>
      <c r="O39" s="3">
        <v>0</v>
      </c>
      <c r="P39" s="3">
        <v>9</v>
      </c>
      <c r="Q39" s="3" t="s">
        <v>47</v>
      </c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8</v>
      </c>
      <c r="Z39" s="3">
        <v>0</v>
      </c>
      <c r="AA39" s="3">
        <v>0</v>
      </c>
      <c r="AB39" s="9" t="s">
        <v>84</v>
      </c>
      <c r="AC39" s="5" t="s">
        <v>20</v>
      </c>
      <c r="AD39" s="10">
        <v>1000000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f aca="true" t="shared" si="1" ref="AJ39:AJ54">SUM(AD39:AI39)</f>
        <v>1000000</v>
      </c>
      <c r="AK39" s="6">
        <v>2018</v>
      </c>
      <c r="AL39" s="1"/>
    </row>
    <row r="40" spans="1:38" s="28" customFormat="1" ht="27" customHeight="1">
      <c r="A40" s="3"/>
      <c r="B40" s="3"/>
      <c r="C40" s="3"/>
      <c r="D40" s="26"/>
      <c r="E40" s="26"/>
      <c r="F40" s="26"/>
      <c r="G40" s="26"/>
      <c r="H40" s="26"/>
      <c r="I40" s="26"/>
      <c r="J40" s="26"/>
      <c r="K40" s="26"/>
      <c r="L40" s="3"/>
      <c r="M40" s="3"/>
      <c r="N40" s="3"/>
      <c r="O40" s="3"/>
      <c r="P40" s="3"/>
      <c r="Q40" s="3"/>
      <c r="R40" s="3">
        <v>0</v>
      </c>
      <c r="S40" s="3">
        <v>9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8</v>
      </c>
      <c r="Z40" s="3">
        <v>0</v>
      </c>
      <c r="AA40" s="3">
        <v>1</v>
      </c>
      <c r="AB40" s="9" t="s">
        <v>85</v>
      </c>
      <c r="AC40" s="5" t="s">
        <v>23</v>
      </c>
      <c r="AD40" s="24">
        <v>1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10">
        <f t="shared" si="1"/>
        <v>1</v>
      </c>
      <c r="AK40" s="6">
        <v>2018</v>
      </c>
      <c r="AL40" s="1"/>
    </row>
    <row r="41" spans="1:38" s="28" customFormat="1" ht="36.75" customHeight="1">
      <c r="A41" s="3">
        <v>0</v>
      </c>
      <c r="B41" s="3">
        <v>2</v>
      </c>
      <c r="C41" s="3">
        <v>7</v>
      </c>
      <c r="D41" s="26">
        <v>0</v>
      </c>
      <c r="E41" s="26">
        <v>5</v>
      </c>
      <c r="F41" s="26">
        <v>0</v>
      </c>
      <c r="G41" s="26">
        <v>2</v>
      </c>
      <c r="H41" s="26">
        <v>0</v>
      </c>
      <c r="I41" s="26">
        <v>9</v>
      </c>
      <c r="J41" s="26">
        <v>1</v>
      </c>
      <c r="K41" s="26">
        <v>0</v>
      </c>
      <c r="L41" s="3">
        <v>1</v>
      </c>
      <c r="M41" s="3" t="s">
        <v>68</v>
      </c>
      <c r="N41" s="3">
        <v>0</v>
      </c>
      <c r="O41" s="3">
        <v>4</v>
      </c>
      <c r="P41" s="3">
        <v>3</v>
      </c>
      <c r="Q41" s="3" t="s">
        <v>73</v>
      </c>
      <c r="R41" s="3">
        <v>0</v>
      </c>
      <c r="S41" s="3">
        <v>9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9</v>
      </c>
      <c r="Z41" s="3">
        <v>0</v>
      </c>
      <c r="AA41" s="3">
        <v>1</v>
      </c>
      <c r="AB41" s="9" t="s">
        <v>99</v>
      </c>
      <c r="AC41" s="5" t="s">
        <v>20</v>
      </c>
      <c r="AD41" s="24">
        <v>0</v>
      </c>
      <c r="AE41" s="10">
        <v>585535</v>
      </c>
      <c r="AF41" s="10">
        <v>260240.2</v>
      </c>
      <c r="AG41" s="10">
        <v>0</v>
      </c>
      <c r="AH41" s="10">
        <v>0</v>
      </c>
      <c r="AI41" s="10">
        <v>0</v>
      </c>
      <c r="AJ41" s="10">
        <f t="shared" si="1"/>
        <v>845775.2</v>
      </c>
      <c r="AK41" s="6">
        <v>2020</v>
      </c>
      <c r="AL41" s="1"/>
    </row>
    <row r="42" spans="1:38" s="28" customFormat="1" ht="36.75" customHeight="1">
      <c r="A42" s="3">
        <v>0</v>
      </c>
      <c r="B42" s="3">
        <v>2</v>
      </c>
      <c r="C42" s="3">
        <v>7</v>
      </c>
      <c r="D42" s="26">
        <v>0</v>
      </c>
      <c r="E42" s="26">
        <v>5</v>
      </c>
      <c r="F42" s="26">
        <v>0</v>
      </c>
      <c r="G42" s="26">
        <v>2</v>
      </c>
      <c r="H42" s="26">
        <v>0</v>
      </c>
      <c r="I42" s="26">
        <v>9</v>
      </c>
      <c r="J42" s="26">
        <v>1</v>
      </c>
      <c r="K42" s="26">
        <v>0</v>
      </c>
      <c r="L42" s="3">
        <v>1</v>
      </c>
      <c r="M42" s="3">
        <v>1</v>
      </c>
      <c r="N42" s="3">
        <v>0</v>
      </c>
      <c r="O42" s="3">
        <v>4</v>
      </c>
      <c r="P42" s="3">
        <v>3</v>
      </c>
      <c r="Q42" s="3" t="s">
        <v>73</v>
      </c>
      <c r="R42" s="3">
        <v>0</v>
      </c>
      <c r="S42" s="3">
        <v>9</v>
      </c>
      <c r="T42" s="3">
        <v>1</v>
      </c>
      <c r="U42" s="3">
        <v>0</v>
      </c>
      <c r="V42" s="3">
        <v>1</v>
      </c>
      <c r="W42" s="3">
        <v>0</v>
      </c>
      <c r="X42" s="3">
        <v>0</v>
      </c>
      <c r="Y42" s="3">
        <v>9</v>
      </c>
      <c r="Z42" s="3">
        <v>0</v>
      </c>
      <c r="AA42" s="3">
        <v>1</v>
      </c>
      <c r="AB42" s="8" t="s">
        <v>89</v>
      </c>
      <c r="AC42" s="5" t="s">
        <v>20</v>
      </c>
      <c r="AD42" s="24">
        <v>0</v>
      </c>
      <c r="AE42" s="10">
        <v>595535</v>
      </c>
      <c r="AF42" s="10">
        <v>506198.77</v>
      </c>
      <c r="AG42" s="24">
        <v>0</v>
      </c>
      <c r="AH42" s="24">
        <v>0</v>
      </c>
      <c r="AI42" s="24">
        <v>0</v>
      </c>
      <c r="AJ42" s="10">
        <f t="shared" si="1"/>
        <v>1101733.77</v>
      </c>
      <c r="AK42" s="6">
        <v>2020</v>
      </c>
      <c r="AL42" s="1"/>
    </row>
    <row r="43" spans="1:38" s="28" customFormat="1" ht="36.75" customHeight="1">
      <c r="A43" s="3">
        <v>0</v>
      </c>
      <c r="B43" s="3">
        <v>2</v>
      </c>
      <c r="C43" s="3">
        <v>7</v>
      </c>
      <c r="D43" s="26">
        <v>0</v>
      </c>
      <c r="E43" s="26">
        <v>5</v>
      </c>
      <c r="F43" s="26">
        <v>0</v>
      </c>
      <c r="G43" s="26">
        <v>2</v>
      </c>
      <c r="H43" s="26">
        <v>0</v>
      </c>
      <c r="I43" s="26">
        <v>9</v>
      </c>
      <c r="J43" s="26">
        <v>1</v>
      </c>
      <c r="K43" s="26">
        <v>0</v>
      </c>
      <c r="L43" s="3">
        <v>1</v>
      </c>
      <c r="M43" s="3">
        <v>1</v>
      </c>
      <c r="N43" s="3">
        <v>0</v>
      </c>
      <c r="O43" s="3">
        <v>9</v>
      </c>
      <c r="P43" s="3">
        <v>3</v>
      </c>
      <c r="Q43" s="3" t="s">
        <v>73</v>
      </c>
      <c r="R43" s="3">
        <v>0</v>
      </c>
      <c r="S43" s="3">
        <v>9</v>
      </c>
      <c r="T43" s="3">
        <v>1</v>
      </c>
      <c r="U43" s="3">
        <v>0</v>
      </c>
      <c r="V43" s="3">
        <v>1</v>
      </c>
      <c r="W43" s="3">
        <v>0</v>
      </c>
      <c r="X43" s="3">
        <v>0</v>
      </c>
      <c r="Y43" s="3">
        <v>9</v>
      </c>
      <c r="Z43" s="3">
        <v>0</v>
      </c>
      <c r="AA43" s="3">
        <v>1</v>
      </c>
      <c r="AB43" s="8" t="s">
        <v>90</v>
      </c>
      <c r="AC43" s="5" t="s">
        <v>20</v>
      </c>
      <c r="AD43" s="24">
        <v>0</v>
      </c>
      <c r="AE43" s="10">
        <v>10000</v>
      </c>
      <c r="AF43" s="10">
        <v>25000</v>
      </c>
      <c r="AG43" s="24">
        <v>0</v>
      </c>
      <c r="AH43" s="24">
        <v>0</v>
      </c>
      <c r="AI43" s="24">
        <v>0</v>
      </c>
      <c r="AJ43" s="10">
        <f t="shared" si="1"/>
        <v>35000</v>
      </c>
      <c r="AK43" s="6">
        <v>2020</v>
      </c>
      <c r="AL43" s="1"/>
    </row>
    <row r="44" spans="1:38" s="28" customFormat="1" ht="27" customHeight="1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3">
        <v>9</v>
      </c>
      <c r="Z44" s="3">
        <v>0</v>
      </c>
      <c r="AA44" s="3">
        <v>1</v>
      </c>
      <c r="AB44" s="9" t="s">
        <v>100</v>
      </c>
      <c r="AC44" s="5" t="s">
        <v>23</v>
      </c>
      <c r="AD44" s="24">
        <v>0</v>
      </c>
      <c r="AE44" s="24">
        <v>1</v>
      </c>
      <c r="AF44" s="24">
        <v>0</v>
      </c>
      <c r="AG44" s="24">
        <v>0</v>
      </c>
      <c r="AH44" s="24">
        <v>0</v>
      </c>
      <c r="AI44" s="24">
        <v>0</v>
      </c>
      <c r="AJ44" s="24">
        <f t="shared" si="1"/>
        <v>1</v>
      </c>
      <c r="AK44" s="6">
        <v>2019</v>
      </c>
      <c r="AL44" s="1"/>
    </row>
    <row r="45" spans="1:38" s="28" customFormat="1" ht="27" customHeight="1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1</v>
      </c>
      <c r="W45" s="3">
        <v>0</v>
      </c>
      <c r="X45" s="3">
        <v>0</v>
      </c>
      <c r="Y45" s="3">
        <v>9</v>
      </c>
      <c r="Z45" s="3">
        <v>0</v>
      </c>
      <c r="AA45" s="3">
        <v>2</v>
      </c>
      <c r="AB45" s="9" t="s">
        <v>101</v>
      </c>
      <c r="AC45" s="5" t="s">
        <v>23</v>
      </c>
      <c r="AD45" s="24">
        <v>0</v>
      </c>
      <c r="AE45" s="24">
        <v>0</v>
      </c>
      <c r="AF45" s="24">
        <v>1</v>
      </c>
      <c r="AG45" s="24">
        <v>0</v>
      </c>
      <c r="AH45" s="24">
        <v>0</v>
      </c>
      <c r="AI45" s="24">
        <v>0</v>
      </c>
      <c r="AJ45" s="24">
        <f t="shared" si="1"/>
        <v>1</v>
      </c>
      <c r="AK45" s="6">
        <v>2020</v>
      </c>
      <c r="AL45" s="1"/>
    </row>
    <row r="46" spans="1:38" s="28" customFormat="1" ht="49.5" customHeight="1">
      <c r="A46" s="3">
        <v>0</v>
      </c>
      <c r="B46" s="3">
        <v>2</v>
      </c>
      <c r="C46" s="3">
        <v>7</v>
      </c>
      <c r="D46" s="26">
        <v>0</v>
      </c>
      <c r="E46" s="26">
        <v>5</v>
      </c>
      <c r="F46" s="26">
        <v>0</v>
      </c>
      <c r="G46" s="26">
        <v>2</v>
      </c>
      <c r="H46" s="26">
        <v>0</v>
      </c>
      <c r="I46" s="26">
        <v>9</v>
      </c>
      <c r="J46" s="26">
        <v>1</v>
      </c>
      <c r="K46" s="26">
        <v>0</v>
      </c>
      <c r="L46" s="3">
        <v>1</v>
      </c>
      <c r="M46" s="3" t="s">
        <v>68</v>
      </c>
      <c r="N46" s="3">
        <v>9</v>
      </c>
      <c r="O46" s="3">
        <v>0</v>
      </c>
      <c r="P46" s="3">
        <v>0</v>
      </c>
      <c r="Q46" s="3">
        <v>1</v>
      </c>
      <c r="R46" s="3">
        <v>0</v>
      </c>
      <c r="S46" s="3">
        <v>9</v>
      </c>
      <c r="T46" s="3">
        <v>1</v>
      </c>
      <c r="U46" s="3">
        <v>0</v>
      </c>
      <c r="V46" s="3">
        <v>1</v>
      </c>
      <c r="W46" s="3">
        <v>0</v>
      </c>
      <c r="X46" s="3">
        <v>0</v>
      </c>
      <c r="Y46" s="3">
        <v>9</v>
      </c>
      <c r="Z46" s="3">
        <v>0</v>
      </c>
      <c r="AA46" s="3">
        <v>2</v>
      </c>
      <c r="AB46" s="9" t="s">
        <v>102</v>
      </c>
      <c r="AC46" s="5" t="s">
        <v>20</v>
      </c>
      <c r="AD46" s="10">
        <v>0</v>
      </c>
      <c r="AE46" s="10">
        <v>0</v>
      </c>
      <c r="AF46" s="10">
        <v>0</v>
      </c>
      <c r="AG46" s="10">
        <v>87000</v>
      </c>
      <c r="AH46" s="10">
        <v>0</v>
      </c>
      <c r="AI46" s="10">
        <v>0</v>
      </c>
      <c r="AJ46" s="10">
        <f t="shared" si="1"/>
        <v>87000</v>
      </c>
      <c r="AK46" s="6">
        <v>2021</v>
      </c>
      <c r="AL46" s="1"/>
    </row>
    <row r="47" spans="1:38" s="28" customFormat="1" ht="49.5" customHeight="1">
      <c r="A47" s="3">
        <v>0</v>
      </c>
      <c r="B47" s="3">
        <v>2</v>
      </c>
      <c r="C47" s="3">
        <v>7</v>
      </c>
      <c r="D47" s="26">
        <v>0</v>
      </c>
      <c r="E47" s="26">
        <v>5</v>
      </c>
      <c r="F47" s="26">
        <v>0</v>
      </c>
      <c r="G47" s="26">
        <v>2</v>
      </c>
      <c r="H47" s="26">
        <v>0</v>
      </c>
      <c r="I47" s="26">
        <v>9</v>
      </c>
      <c r="J47" s="26">
        <v>1</v>
      </c>
      <c r="K47" s="26">
        <v>0</v>
      </c>
      <c r="L47" s="3">
        <v>1</v>
      </c>
      <c r="M47" s="3">
        <v>1</v>
      </c>
      <c r="N47" s="3">
        <v>9</v>
      </c>
      <c r="O47" s="3">
        <v>0</v>
      </c>
      <c r="P47" s="3">
        <v>0</v>
      </c>
      <c r="Q47" s="3">
        <v>1</v>
      </c>
      <c r="R47" s="3">
        <v>0</v>
      </c>
      <c r="S47" s="3">
        <v>9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9</v>
      </c>
      <c r="Z47" s="3">
        <v>0</v>
      </c>
      <c r="AA47" s="3">
        <v>2</v>
      </c>
      <c r="AB47" s="8" t="s">
        <v>103</v>
      </c>
      <c r="AC47" s="5" t="s">
        <v>20</v>
      </c>
      <c r="AD47" s="10">
        <v>0</v>
      </c>
      <c r="AE47" s="10">
        <v>0</v>
      </c>
      <c r="AF47" s="10">
        <v>0</v>
      </c>
      <c r="AG47" s="10">
        <v>435759.46</v>
      </c>
      <c r="AH47" s="10">
        <v>0</v>
      </c>
      <c r="AI47" s="10">
        <v>0</v>
      </c>
      <c r="AJ47" s="10">
        <f t="shared" si="1"/>
        <v>435759.46</v>
      </c>
      <c r="AK47" s="6">
        <v>2021</v>
      </c>
      <c r="AL47" s="1"/>
    </row>
    <row r="48" spans="1:38" s="28" customFormat="1" ht="63" customHeight="1">
      <c r="A48" s="3">
        <v>0</v>
      </c>
      <c r="B48" s="3">
        <v>2</v>
      </c>
      <c r="C48" s="3">
        <v>7</v>
      </c>
      <c r="D48" s="26">
        <v>0</v>
      </c>
      <c r="E48" s="26">
        <v>5</v>
      </c>
      <c r="F48" s="26">
        <v>0</v>
      </c>
      <c r="G48" s="26">
        <v>2</v>
      </c>
      <c r="H48" s="26">
        <v>0</v>
      </c>
      <c r="I48" s="26">
        <v>9</v>
      </c>
      <c r="J48" s="26">
        <v>1</v>
      </c>
      <c r="K48" s="26">
        <v>0</v>
      </c>
      <c r="L48" s="3">
        <v>1</v>
      </c>
      <c r="M48" s="3">
        <v>1</v>
      </c>
      <c r="N48" s="3">
        <v>9</v>
      </c>
      <c r="O48" s="3">
        <v>3</v>
      </c>
      <c r="P48" s="3">
        <v>0</v>
      </c>
      <c r="Q48" s="3">
        <v>1</v>
      </c>
      <c r="R48" s="3">
        <v>0</v>
      </c>
      <c r="S48" s="3">
        <v>9</v>
      </c>
      <c r="T48" s="3">
        <v>1</v>
      </c>
      <c r="U48" s="3">
        <v>0</v>
      </c>
      <c r="V48" s="3">
        <v>1</v>
      </c>
      <c r="W48" s="3">
        <v>0</v>
      </c>
      <c r="X48" s="3">
        <v>0</v>
      </c>
      <c r="Y48" s="3">
        <v>9</v>
      </c>
      <c r="Z48" s="3">
        <v>0</v>
      </c>
      <c r="AA48" s="3">
        <v>2</v>
      </c>
      <c r="AB48" s="8" t="s">
        <v>104</v>
      </c>
      <c r="AC48" s="5" t="s">
        <v>20</v>
      </c>
      <c r="AD48" s="10">
        <v>0</v>
      </c>
      <c r="AE48" s="10">
        <v>0</v>
      </c>
      <c r="AF48" s="10">
        <v>0</v>
      </c>
      <c r="AG48" s="10">
        <v>25000</v>
      </c>
      <c r="AH48" s="10">
        <v>0</v>
      </c>
      <c r="AI48" s="10">
        <v>0</v>
      </c>
      <c r="AJ48" s="10">
        <f t="shared" si="1"/>
        <v>25000</v>
      </c>
      <c r="AK48" s="6">
        <v>2021</v>
      </c>
      <c r="AL48" s="1"/>
    </row>
    <row r="49" spans="1:38" s="28" customFormat="1" ht="27" customHeight="1">
      <c r="A49" s="3"/>
      <c r="B49" s="3"/>
      <c r="C49" s="3"/>
      <c r="D49" s="26"/>
      <c r="E49" s="26"/>
      <c r="F49" s="26"/>
      <c r="G49" s="26"/>
      <c r="H49" s="26"/>
      <c r="I49" s="26"/>
      <c r="J49" s="26"/>
      <c r="K49" s="26"/>
      <c r="L49" s="3"/>
      <c r="M49" s="3"/>
      <c r="N49" s="3"/>
      <c r="O49" s="3"/>
      <c r="P49" s="3"/>
      <c r="Q49" s="3"/>
      <c r="R49" s="3">
        <v>0</v>
      </c>
      <c r="S49" s="3">
        <v>9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9</v>
      </c>
      <c r="Z49" s="3">
        <v>0</v>
      </c>
      <c r="AA49" s="3">
        <v>2</v>
      </c>
      <c r="AB49" s="9" t="s">
        <v>105</v>
      </c>
      <c r="AC49" s="5" t="s">
        <v>23</v>
      </c>
      <c r="AD49" s="24">
        <v>0</v>
      </c>
      <c r="AE49" s="24">
        <v>0</v>
      </c>
      <c r="AF49" s="24">
        <v>0</v>
      </c>
      <c r="AG49" s="24">
        <v>2</v>
      </c>
      <c r="AH49" s="24">
        <v>0</v>
      </c>
      <c r="AI49" s="24">
        <v>0</v>
      </c>
      <c r="AJ49" s="24">
        <f t="shared" si="1"/>
        <v>2</v>
      </c>
      <c r="AK49" s="6">
        <v>2021</v>
      </c>
      <c r="AL49" s="1"/>
    </row>
    <row r="50" spans="1:38" s="28" customFormat="1" ht="36">
      <c r="A50" s="3">
        <v>0</v>
      </c>
      <c r="B50" s="3">
        <v>2</v>
      </c>
      <c r="C50" s="3">
        <v>7</v>
      </c>
      <c r="D50" s="26">
        <v>0</v>
      </c>
      <c r="E50" s="26">
        <v>5</v>
      </c>
      <c r="F50" s="26">
        <v>0</v>
      </c>
      <c r="G50" s="26">
        <v>2</v>
      </c>
      <c r="H50" s="26">
        <v>0</v>
      </c>
      <c r="I50" s="26">
        <v>9</v>
      </c>
      <c r="J50" s="26">
        <v>1</v>
      </c>
      <c r="K50" s="26">
        <v>0</v>
      </c>
      <c r="L50" s="3">
        <v>1</v>
      </c>
      <c r="M50" s="3">
        <v>2</v>
      </c>
      <c r="N50" s="3">
        <v>0</v>
      </c>
      <c r="O50" s="3">
        <v>0</v>
      </c>
      <c r="P50" s="3">
        <v>5</v>
      </c>
      <c r="Q50" s="3" t="s">
        <v>87</v>
      </c>
      <c r="R50" s="3">
        <v>0</v>
      </c>
      <c r="S50" s="3">
        <v>9</v>
      </c>
      <c r="T50" s="3">
        <v>1</v>
      </c>
      <c r="U50" s="3">
        <v>0</v>
      </c>
      <c r="V50" s="3">
        <v>1</v>
      </c>
      <c r="W50" s="3">
        <v>0</v>
      </c>
      <c r="X50" s="3">
        <v>1</v>
      </c>
      <c r="Y50" s="3">
        <v>0</v>
      </c>
      <c r="Z50" s="3">
        <v>0</v>
      </c>
      <c r="AA50" s="3">
        <v>0</v>
      </c>
      <c r="AB50" s="9" t="s">
        <v>86</v>
      </c>
      <c r="AC50" s="5" t="s">
        <v>20</v>
      </c>
      <c r="AD50" s="24">
        <v>0</v>
      </c>
      <c r="AE50" s="10">
        <v>10000000</v>
      </c>
      <c r="AF50" s="24">
        <v>0</v>
      </c>
      <c r="AG50" s="24">
        <v>0</v>
      </c>
      <c r="AH50" s="24">
        <v>0</v>
      </c>
      <c r="AI50" s="24">
        <v>0</v>
      </c>
      <c r="AJ50" s="10">
        <f t="shared" si="1"/>
        <v>10000000</v>
      </c>
      <c r="AK50" s="6">
        <v>2019</v>
      </c>
      <c r="AL50" s="1"/>
    </row>
    <row r="51" spans="1:38" s="28" customFormat="1" ht="27" customHeight="1">
      <c r="A51" s="3"/>
      <c r="B51" s="3"/>
      <c r="C51" s="3"/>
      <c r="D51" s="26"/>
      <c r="E51" s="26"/>
      <c r="F51" s="26"/>
      <c r="G51" s="26"/>
      <c r="H51" s="26"/>
      <c r="I51" s="26"/>
      <c r="J51" s="26"/>
      <c r="K51" s="26"/>
      <c r="L51" s="3"/>
      <c r="M51" s="3"/>
      <c r="N51" s="3"/>
      <c r="O51" s="3"/>
      <c r="P51" s="3"/>
      <c r="Q51" s="3"/>
      <c r="R51" s="3">
        <v>0</v>
      </c>
      <c r="S51" s="3">
        <v>9</v>
      </c>
      <c r="T51" s="3">
        <v>1</v>
      </c>
      <c r="U51" s="3">
        <v>0</v>
      </c>
      <c r="V51" s="3">
        <v>1</v>
      </c>
      <c r="W51" s="3">
        <v>0</v>
      </c>
      <c r="X51" s="3">
        <v>1</v>
      </c>
      <c r="Y51" s="3">
        <v>0</v>
      </c>
      <c r="Z51" s="3">
        <v>0</v>
      </c>
      <c r="AA51" s="3">
        <v>1</v>
      </c>
      <c r="AB51" s="9" t="s">
        <v>88</v>
      </c>
      <c r="AC51" s="5" t="s">
        <v>23</v>
      </c>
      <c r="AD51" s="24">
        <v>0</v>
      </c>
      <c r="AE51" s="24">
        <v>1</v>
      </c>
      <c r="AF51" s="24">
        <v>0</v>
      </c>
      <c r="AG51" s="24">
        <v>0</v>
      </c>
      <c r="AH51" s="24">
        <v>0</v>
      </c>
      <c r="AI51" s="24">
        <v>0</v>
      </c>
      <c r="AJ51" s="24">
        <f t="shared" si="1"/>
        <v>1</v>
      </c>
      <c r="AK51" s="6">
        <v>2019</v>
      </c>
      <c r="AL51" s="1"/>
    </row>
    <row r="52" spans="1:38" s="28" customFormat="1" ht="27" customHeight="1">
      <c r="A52" s="3">
        <v>0</v>
      </c>
      <c r="B52" s="3">
        <v>2</v>
      </c>
      <c r="C52" s="3">
        <v>7</v>
      </c>
      <c r="D52" s="26">
        <v>0</v>
      </c>
      <c r="E52" s="26">
        <v>5</v>
      </c>
      <c r="F52" s="26">
        <v>0</v>
      </c>
      <c r="G52" s="26">
        <v>2</v>
      </c>
      <c r="H52" s="26">
        <v>0</v>
      </c>
      <c r="I52" s="26">
        <v>9</v>
      </c>
      <c r="J52" s="26">
        <v>1</v>
      </c>
      <c r="K52" s="26">
        <v>0</v>
      </c>
      <c r="L52" s="3">
        <v>1</v>
      </c>
      <c r="M52" s="3">
        <v>2</v>
      </c>
      <c r="N52" s="3">
        <v>0</v>
      </c>
      <c r="O52" s="3">
        <v>0</v>
      </c>
      <c r="P52" s="3">
        <v>6</v>
      </c>
      <c r="Q52" s="3" t="s">
        <v>47</v>
      </c>
      <c r="R52" s="3">
        <v>0</v>
      </c>
      <c r="S52" s="3">
        <v>9</v>
      </c>
      <c r="T52" s="3">
        <v>1</v>
      </c>
      <c r="U52" s="3">
        <v>0</v>
      </c>
      <c r="V52" s="3">
        <v>1</v>
      </c>
      <c r="W52" s="3">
        <v>0</v>
      </c>
      <c r="X52" s="3">
        <v>1</v>
      </c>
      <c r="Y52" s="3">
        <v>1</v>
      </c>
      <c r="Z52" s="3">
        <v>0</v>
      </c>
      <c r="AA52" s="3">
        <v>0</v>
      </c>
      <c r="AB52" s="9" t="s">
        <v>91</v>
      </c>
      <c r="AC52" s="5" t="s">
        <v>20</v>
      </c>
      <c r="AD52" s="24">
        <v>0</v>
      </c>
      <c r="AE52" s="10">
        <v>158568.8</v>
      </c>
      <c r="AF52" s="10">
        <v>566000</v>
      </c>
      <c r="AG52" s="10">
        <v>350000</v>
      </c>
      <c r="AH52" s="10">
        <v>400000</v>
      </c>
      <c r="AI52" s="10">
        <v>400000</v>
      </c>
      <c r="AJ52" s="10">
        <f t="shared" si="1"/>
        <v>1874568.8</v>
      </c>
      <c r="AK52" s="6">
        <v>2020</v>
      </c>
      <c r="AL52" s="1"/>
    </row>
    <row r="53" spans="1:38" s="28" customFormat="1" ht="36">
      <c r="A53" s="3"/>
      <c r="B53" s="3"/>
      <c r="C53" s="3"/>
      <c r="D53" s="26"/>
      <c r="E53" s="26"/>
      <c r="F53" s="26"/>
      <c r="G53" s="26"/>
      <c r="H53" s="26"/>
      <c r="I53" s="26"/>
      <c r="J53" s="26"/>
      <c r="K53" s="26"/>
      <c r="L53" s="3"/>
      <c r="M53" s="3"/>
      <c r="N53" s="3"/>
      <c r="O53" s="3"/>
      <c r="P53" s="3"/>
      <c r="Q53" s="3"/>
      <c r="R53" s="3">
        <v>0</v>
      </c>
      <c r="S53" s="3">
        <v>9</v>
      </c>
      <c r="T53" s="3">
        <v>1</v>
      </c>
      <c r="U53" s="3">
        <v>0</v>
      </c>
      <c r="V53" s="3">
        <v>1</v>
      </c>
      <c r="W53" s="3">
        <v>0</v>
      </c>
      <c r="X53" s="3">
        <v>1</v>
      </c>
      <c r="Y53" s="3">
        <v>1</v>
      </c>
      <c r="Z53" s="3">
        <v>0</v>
      </c>
      <c r="AA53" s="3">
        <v>1</v>
      </c>
      <c r="AB53" s="9" t="s">
        <v>92</v>
      </c>
      <c r="AC53" s="5" t="s">
        <v>23</v>
      </c>
      <c r="AD53" s="24">
        <v>0</v>
      </c>
      <c r="AE53" s="24">
        <v>3</v>
      </c>
      <c r="AF53" s="24">
        <v>10</v>
      </c>
      <c r="AG53" s="24">
        <v>7</v>
      </c>
      <c r="AH53" s="24">
        <v>7</v>
      </c>
      <c r="AI53" s="24">
        <v>0</v>
      </c>
      <c r="AJ53" s="24">
        <f t="shared" si="1"/>
        <v>27</v>
      </c>
      <c r="AK53" s="6">
        <v>2020</v>
      </c>
      <c r="AL53" s="1"/>
    </row>
    <row r="54" spans="1:38" s="28" customFormat="1" ht="24">
      <c r="A54" s="3">
        <v>0</v>
      </c>
      <c r="B54" s="3">
        <v>2</v>
      </c>
      <c r="C54" s="3">
        <v>7</v>
      </c>
      <c r="D54" s="26">
        <v>0</v>
      </c>
      <c r="E54" s="26">
        <v>5</v>
      </c>
      <c r="F54" s="26">
        <v>0</v>
      </c>
      <c r="G54" s="26">
        <v>2</v>
      </c>
      <c r="H54" s="26">
        <v>0</v>
      </c>
      <c r="I54" s="26">
        <v>9</v>
      </c>
      <c r="J54" s="26">
        <v>1</v>
      </c>
      <c r="K54" s="26">
        <v>0</v>
      </c>
      <c r="L54" s="3">
        <v>1</v>
      </c>
      <c r="M54" s="3">
        <v>2</v>
      </c>
      <c r="N54" s="3">
        <v>0</v>
      </c>
      <c r="O54" s="3">
        <v>0</v>
      </c>
      <c r="P54" s="3">
        <v>7</v>
      </c>
      <c r="Q54" s="3" t="s">
        <v>47</v>
      </c>
      <c r="R54" s="3">
        <v>0</v>
      </c>
      <c r="S54" s="3">
        <v>9</v>
      </c>
      <c r="T54" s="3">
        <v>1</v>
      </c>
      <c r="U54" s="3">
        <v>0</v>
      </c>
      <c r="V54" s="3">
        <v>1</v>
      </c>
      <c r="W54" s="3">
        <v>0</v>
      </c>
      <c r="X54" s="3">
        <v>1</v>
      </c>
      <c r="Y54" s="3">
        <v>2</v>
      </c>
      <c r="Z54" s="3">
        <v>0</v>
      </c>
      <c r="AA54" s="3">
        <v>0</v>
      </c>
      <c r="AB54" s="9" t="s">
        <v>93</v>
      </c>
      <c r="AC54" s="5" t="s">
        <v>20</v>
      </c>
      <c r="AD54" s="24">
        <v>0</v>
      </c>
      <c r="AE54" s="24">
        <v>0</v>
      </c>
      <c r="AF54" s="10">
        <v>429999</v>
      </c>
      <c r="AG54" s="10">
        <v>1652393.8</v>
      </c>
      <c r="AH54" s="24">
        <v>0</v>
      </c>
      <c r="AI54" s="24">
        <v>0</v>
      </c>
      <c r="AJ54" s="10">
        <f t="shared" si="1"/>
        <v>2082392.8</v>
      </c>
      <c r="AK54" s="6">
        <v>2020</v>
      </c>
      <c r="AL54" s="1"/>
    </row>
    <row r="55" spans="1:38" s="28" customFormat="1" ht="24">
      <c r="A55" s="3"/>
      <c r="B55" s="3"/>
      <c r="C55" s="3"/>
      <c r="D55" s="26"/>
      <c r="E55" s="26"/>
      <c r="F55" s="26"/>
      <c r="G55" s="26"/>
      <c r="H55" s="26"/>
      <c r="I55" s="26"/>
      <c r="J55" s="26"/>
      <c r="K55" s="26"/>
      <c r="L55" s="3"/>
      <c r="M55" s="3"/>
      <c r="N55" s="3"/>
      <c r="O55" s="3"/>
      <c r="P55" s="3"/>
      <c r="Q55" s="3"/>
      <c r="R55" s="3">
        <v>0</v>
      </c>
      <c r="S55" s="3">
        <v>9</v>
      </c>
      <c r="T55" s="3">
        <v>1</v>
      </c>
      <c r="U55" s="3">
        <v>0</v>
      </c>
      <c r="V55" s="3">
        <v>1</v>
      </c>
      <c r="W55" s="3">
        <v>0</v>
      </c>
      <c r="X55" s="3">
        <v>1</v>
      </c>
      <c r="Y55" s="3">
        <v>2</v>
      </c>
      <c r="Z55" s="3">
        <v>0</v>
      </c>
      <c r="AA55" s="3">
        <v>1</v>
      </c>
      <c r="AB55" s="9" t="s">
        <v>94</v>
      </c>
      <c r="AC55" s="5" t="s">
        <v>23</v>
      </c>
      <c r="AD55" s="24">
        <v>0</v>
      </c>
      <c r="AE55" s="24">
        <v>0</v>
      </c>
      <c r="AF55" s="24">
        <v>1</v>
      </c>
      <c r="AG55" s="24">
        <v>1</v>
      </c>
      <c r="AH55" s="24">
        <v>0</v>
      </c>
      <c r="AI55" s="24">
        <v>0</v>
      </c>
      <c r="AJ55" s="24">
        <f aca="true" t="shared" si="2" ref="AJ55:AJ61">SUM(AD55:AI55)</f>
        <v>2</v>
      </c>
      <c r="AK55" s="6">
        <v>2020</v>
      </c>
      <c r="AL55" s="1"/>
    </row>
    <row r="56" spans="1:38" s="28" customFormat="1" ht="24">
      <c r="A56" s="3">
        <v>0</v>
      </c>
      <c r="B56" s="3">
        <v>2</v>
      </c>
      <c r="C56" s="3">
        <v>7</v>
      </c>
      <c r="D56" s="26">
        <v>0</v>
      </c>
      <c r="E56" s="26">
        <v>5</v>
      </c>
      <c r="F56" s="26">
        <v>0</v>
      </c>
      <c r="G56" s="26">
        <v>2</v>
      </c>
      <c r="H56" s="26">
        <v>0</v>
      </c>
      <c r="I56" s="26">
        <v>9</v>
      </c>
      <c r="J56" s="26">
        <v>1</v>
      </c>
      <c r="K56" s="26" t="s">
        <v>96</v>
      </c>
      <c r="L56" s="3">
        <v>6</v>
      </c>
      <c r="M56" s="3">
        <v>5</v>
      </c>
      <c r="N56" s="3">
        <v>0</v>
      </c>
      <c r="O56" s="3">
        <v>1</v>
      </c>
      <c r="P56" s="3">
        <v>3</v>
      </c>
      <c r="Q56" s="3">
        <v>1</v>
      </c>
      <c r="R56" s="3">
        <v>0</v>
      </c>
      <c r="S56" s="3">
        <v>9</v>
      </c>
      <c r="T56" s="3">
        <v>1</v>
      </c>
      <c r="U56" s="3">
        <v>0</v>
      </c>
      <c r="V56" s="3">
        <v>1</v>
      </c>
      <c r="W56" s="3">
        <v>0</v>
      </c>
      <c r="X56" s="3">
        <v>1</v>
      </c>
      <c r="Y56" s="3">
        <v>3</v>
      </c>
      <c r="Z56" s="3">
        <v>0</v>
      </c>
      <c r="AA56" s="3">
        <v>0</v>
      </c>
      <c r="AB56" s="9" t="s">
        <v>97</v>
      </c>
      <c r="AC56" s="5" t="s">
        <v>20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10">
        <v>150466800</v>
      </c>
      <c r="AJ56" s="10">
        <f t="shared" si="2"/>
        <v>150466800</v>
      </c>
      <c r="AK56" s="6">
        <v>2023</v>
      </c>
      <c r="AL56" s="1"/>
    </row>
    <row r="57" spans="1:38" s="28" customFormat="1" ht="24">
      <c r="A57" s="3"/>
      <c r="B57" s="3"/>
      <c r="C57" s="3"/>
      <c r="D57" s="26"/>
      <c r="E57" s="26"/>
      <c r="F57" s="26"/>
      <c r="G57" s="26"/>
      <c r="H57" s="26"/>
      <c r="I57" s="26"/>
      <c r="J57" s="26"/>
      <c r="K57" s="26"/>
      <c r="L57" s="3"/>
      <c r="M57" s="3"/>
      <c r="N57" s="3"/>
      <c r="O57" s="3"/>
      <c r="P57" s="3"/>
      <c r="Q57" s="3"/>
      <c r="R57" s="3">
        <v>0</v>
      </c>
      <c r="S57" s="3">
        <v>9</v>
      </c>
      <c r="T57" s="3">
        <v>1</v>
      </c>
      <c r="U57" s="3">
        <v>0</v>
      </c>
      <c r="V57" s="3">
        <v>1</v>
      </c>
      <c r="W57" s="3">
        <v>0</v>
      </c>
      <c r="X57" s="3">
        <v>1</v>
      </c>
      <c r="Y57" s="3">
        <v>3</v>
      </c>
      <c r="Z57" s="3">
        <v>0</v>
      </c>
      <c r="AA57" s="3">
        <v>1</v>
      </c>
      <c r="AB57" s="9" t="s">
        <v>98</v>
      </c>
      <c r="AC57" s="5" t="s">
        <v>23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1</v>
      </c>
      <c r="AJ57" s="24">
        <f t="shared" si="2"/>
        <v>1</v>
      </c>
      <c r="AK57" s="6">
        <v>2023</v>
      </c>
      <c r="AL57" s="1"/>
    </row>
    <row r="58" spans="1:38" s="28" customFormat="1" ht="24">
      <c r="A58" s="3">
        <v>0</v>
      </c>
      <c r="B58" s="3">
        <v>2</v>
      </c>
      <c r="C58" s="3">
        <v>7</v>
      </c>
      <c r="D58" s="26">
        <v>0</v>
      </c>
      <c r="E58" s="26">
        <v>5</v>
      </c>
      <c r="F58" s="26">
        <v>0</v>
      </c>
      <c r="G58" s="26">
        <v>2</v>
      </c>
      <c r="H58" s="26">
        <v>0</v>
      </c>
      <c r="I58" s="26">
        <v>9</v>
      </c>
      <c r="J58" s="26">
        <v>1</v>
      </c>
      <c r="K58" s="26">
        <v>0</v>
      </c>
      <c r="L58" s="3">
        <v>1</v>
      </c>
      <c r="M58" s="3">
        <v>2</v>
      </c>
      <c r="N58" s="3">
        <v>0</v>
      </c>
      <c r="O58" s="3">
        <v>0</v>
      </c>
      <c r="P58" s="3">
        <v>8</v>
      </c>
      <c r="Q58" s="3" t="s">
        <v>47</v>
      </c>
      <c r="R58" s="3">
        <v>0</v>
      </c>
      <c r="S58" s="3">
        <v>9</v>
      </c>
      <c r="T58" s="3">
        <v>1</v>
      </c>
      <c r="U58" s="3">
        <v>0</v>
      </c>
      <c r="V58" s="3">
        <v>1</v>
      </c>
      <c r="W58" s="3">
        <v>0</v>
      </c>
      <c r="X58" s="3">
        <v>1</v>
      </c>
      <c r="Y58" s="3">
        <v>4</v>
      </c>
      <c r="Z58" s="3">
        <v>0</v>
      </c>
      <c r="AA58" s="3">
        <v>0</v>
      </c>
      <c r="AB58" s="9" t="s">
        <v>111</v>
      </c>
      <c r="AC58" s="5" t="s">
        <v>20</v>
      </c>
      <c r="AD58" s="24">
        <v>0</v>
      </c>
      <c r="AE58" s="24">
        <v>0</v>
      </c>
      <c r="AF58" s="24">
        <v>0</v>
      </c>
      <c r="AG58" s="10">
        <v>4000000</v>
      </c>
      <c r="AH58" s="24">
        <v>8000000</v>
      </c>
      <c r="AI58" s="24">
        <v>0</v>
      </c>
      <c r="AJ58" s="10">
        <f t="shared" si="2"/>
        <v>12000000</v>
      </c>
      <c r="AK58" s="6">
        <v>2021</v>
      </c>
      <c r="AL58" s="1"/>
    </row>
    <row r="59" spans="1:38" s="28" customFormat="1" ht="24">
      <c r="A59" s="3"/>
      <c r="B59" s="3"/>
      <c r="C59" s="3"/>
      <c r="D59" s="26"/>
      <c r="E59" s="26"/>
      <c r="F59" s="26"/>
      <c r="G59" s="26"/>
      <c r="H59" s="26"/>
      <c r="I59" s="26"/>
      <c r="J59" s="26"/>
      <c r="K59" s="26"/>
      <c r="L59" s="3"/>
      <c r="M59" s="3"/>
      <c r="N59" s="3"/>
      <c r="O59" s="3"/>
      <c r="P59" s="3"/>
      <c r="Q59" s="3"/>
      <c r="R59" s="3">
        <v>0</v>
      </c>
      <c r="S59" s="3">
        <v>9</v>
      </c>
      <c r="T59" s="3">
        <v>1</v>
      </c>
      <c r="U59" s="3">
        <v>0</v>
      </c>
      <c r="V59" s="3">
        <v>1</v>
      </c>
      <c r="W59" s="3">
        <v>0</v>
      </c>
      <c r="X59" s="3">
        <v>1</v>
      </c>
      <c r="Y59" s="3">
        <v>4</v>
      </c>
      <c r="Z59" s="3">
        <v>0</v>
      </c>
      <c r="AA59" s="3">
        <v>1</v>
      </c>
      <c r="AB59" s="9" t="s">
        <v>112</v>
      </c>
      <c r="AC59" s="5" t="s">
        <v>23</v>
      </c>
      <c r="AD59" s="24">
        <v>0</v>
      </c>
      <c r="AE59" s="24">
        <v>0</v>
      </c>
      <c r="AF59" s="24">
        <v>0</v>
      </c>
      <c r="AG59" s="24">
        <v>1</v>
      </c>
      <c r="AH59" s="24">
        <v>0</v>
      </c>
      <c r="AI59" s="24">
        <v>0</v>
      </c>
      <c r="AJ59" s="24">
        <f t="shared" si="2"/>
        <v>1</v>
      </c>
      <c r="AK59" s="6">
        <v>2021</v>
      </c>
      <c r="AL59" s="1"/>
    </row>
    <row r="60" spans="1:38" s="28" customFormat="1" ht="48">
      <c r="A60" s="3">
        <v>0</v>
      </c>
      <c r="B60" s="3">
        <v>2</v>
      </c>
      <c r="C60" s="3">
        <v>7</v>
      </c>
      <c r="D60" s="26">
        <v>0</v>
      </c>
      <c r="E60" s="26">
        <v>5</v>
      </c>
      <c r="F60" s="26">
        <v>0</v>
      </c>
      <c r="G60" s="26">
        <v>2</v>
      </c>
      <c r="H60" s="26">
        <v>0</v>
      </c>
      <c r="I60" s="26">
        <v>9</v>
      </c>
      <c r="J60" s="26">
        <v>1</v>
      </c>
      <c r="K60" s="26">
        <v>0</v>
      </c>
      <c r="L60" s="3">
        <v>1</v>
      </c>
      <c r="M60" s="3" t="s">
        <v>68</v>
      </c>
      <c r="N60" s="3">
        <v>9</v>
      </c>
      <c r="O60" s="3">
        <v>0</v>
      </c>
      <c r="P60" s="3">
        <v>2</v>
      </c>
      <c r="Q60" s="3">
        <v>4</v>
      </c>
      <c r="R60" s="3">
        <v>0</v>
      </c>
      <c r="S60" s="3">
        <v>9</v>
      </c>
      <c r="T60" s="3">
        <v>1</v>
      </c>
      <c r="U60" s="3">
        <v>0</v>
      </c>
      <c r="V60" s="3">
        <v>1</v>
      </c>
      <c r="W60" s="3">
        <v>0</v>
      </c>
      <c r="X60" s="3">
        <v>1</v>
      </c>
      <c r="Y60" s="3">
        <v>5</v>
      </c>
      <c r="Z60" s="3">
        <v>0</v>
      </c>
      <c r="AA60" s="3">
        <v>0</v>
      </c>
      <c r="AB60" s="9" t="s">
        <v>113</v>
      </c>
      <c r="AC60" s="5" t="s">
        <v>20</v>
      </c>
      <c r="AD60" s="24">
        <v>0</v>
      </c>
      <c r="AE60" s="24">
        <v>0</v>
      </c>
      <c r="AF60" s="24">
        <v>0</v>
      </c>
      <c r="AG60" s="10">
        <v>100000</v>
      </c>
      <c r="AH60" s="10">
        <v>397650</v>
      </c>
      <c r="AI60" s="24">
        <v>0</v>
      </c>
      <c r="AJ60" s="10">
        <f t="shared" si="2"/>
        <v>497650</v>
      </c>
      <c r="AK60" s="6">
        <v>2022</v>
      </c>
      <c r="AL60" s="1"/>
    </row>
    <row r="61" spans="1:38" s="28" customFormat="1" ht="24">
      <c r="A61" s="3"/>
      <c r="B61" s="3"/>
      <c r="C61" s="3"/>
      <c r="D61" s="26"/>
      <c r="E61" s="26"/>
      <c r="F61" s="26"/>
      <c r="G61" s="26"/>
      <c r="H61" s="26"/>
      <c r="I61" s="26"/>
      <c r="J61" s="26"/>
      <c r="K61" s="26"/>
      <c r="L61" s="3"/>
      <c r="M61" s="3"/>
      <c r="N61" s="3"/>
      <c r="O61" s="3"/>
      <c r="P61" s="3"/>
      <c r="Q61" s="3"/>
      <c r="R61" s="3">
        <v>0</v>
      </c>
      <c r="S61" s="3">
        <v>9</v>
      </c>
      <c r="T61" s="3">
        <v>1</v>
      </c>
      <c r="U61" s="3">
        <v>0</v>
      </c>
      <c r="V61" s="3">
        <v>1</v>
      </c>
      <c r="W61" s="3">
        <v>0</v>
      </c>
      <c r="X61" s="3">
        <v>1</v>
      </c>
      <c r="Y61" s="3">
        <v>5</v>
      </c>
      <c r="Z61" s="3">
        <v>0</v>
      </c>
      <c r="AA61" s="3">
        <v>1</v>
      </c>
      <c r="AB61" s="9" t="s">
        <v>114</v>
      </c>
      <c r="AC61" s="5" t="s">
        <v>23</v>
      </c>
      <c r="AD61" s="12">
        <v>0</v>
      </c>
      <c r="AE61" s="12">
        <v>0</v>
      </c>
      <c r="AF61" s="12">
        <v>0</v>
      </c>
      <c r="AG61" s="29">
        <v>1</v>
      </c>
      <c r="AH61" s="12">
        <v>0</v>
      </c>
      <c r="AI61" s="12">
        <v>0</v>
      </c>
      <c r="AJ61" s="12">
        <f t="shared" si="2"/>
        <v>1</v>
      </c>
      <c r="AK61" s="6">
        <v>2021</v>
      </c>
      <c r="AL61" s="1"/>
    </row>
    <row r="62" spans="1:38" s="28" customFormat="1" ht="15">
      <c r="A62" s="3"/>
      <c r="B62" s="3"/>
      <c r="C62" s="3"/>
      <c r="D62" s="26"/>
      <c r="E62" s="26"/>
      <c r="F62" s="26"/>
      <c r="G62" s="26"/>
      <c r="H62" s="26"/>
      <c r="I62" s="26"/>
      <c r="J62" s="26"/>
      <c r="K62" s="2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9"/>
      <c r="AC62" s="5"/>
      <c r="AD62" s="24"/>
      <c r="AE62" s="24"/>
      <c r="AF62" s="24"/>
      <c r="AG62" s="24"/>
      <c r="AH62" s="24"/>
      <c r="AI62" s="24"/>
      <c r="AJ62" s="10"/>
      <c r="AK62" s="6"/>
      <c r="AL62" s="1"/>
    </row>
    <row r="63" spans="1:38" s="28" customFormat="1" ht="17.25" customHeight="1">
      <c r="A63" s="3"/>
      <c r="B63" s="3"/>
      <c r="C63" s="3"/>
      <c r="D63" s="26"/>
      <c r="E63" s="26"/>
      <c r="F63" s="26"/>
      <c r="G63" s="26"/>
      <c r="H63" s="26"/>
      <c r="I63" s="26"/>
      <c r="J63" s="26"/>
      <c r="K63" s="26"/>
      <c r="L63" s="3"/>
      <c r="M63" s="3"/>
      <c r="N63" s="3"/>
      <c r="O63" s="3"/>
      <c r="P63" s="3"/>
      <c r="Q63" s="3"/>
      <c r="R63" s="3">
        <v>0</v>
      </c>
      <c r="S63" s="3">
        <v>9</v>
      </c>
      <c r="T63" s="3">
        <v>1</v>
      </c>
      <c r="U63" s="3">
        <v>0</v>
      </c>
      <c r="V63" s="3">
        <v>2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9" t="s">
        <v>58</v>
      </c>
      <c r="AC63" s="5" t="s">
        <v>20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10">
        <f>SUM(AD63:AI63)</f>
        <v>0</v>
      </c>
      <c r="AK63" s="6">
        <v>2023</v>
      </c>
      <c r="AL63" s="1"/>
    </row>
    <row r="64" spans="1:38" s="28" customFormat="1" ht="24">
      <c r="A64" s="3"/>
      <c r="B64" s="3"/>
      <c r="C64" s="3"/>
      <c r="D64" s="26"/>
      <c r="E64" s="26"/>
      <c r="F64" s="26"/>
      <c r="G64" s="26"/>
      <c r="H64" s="26"/>
      <c r="I64" s="26"/>
      <c r="J64" s="26"/>
      <c r="K64" s="26"/>
      <c r="L64" s="3"/>
      <c r="M64" s="3"/>
      <c r="N64" s="3"/>
      <c r="O64" s="3"/>
      <c r="P64" s="3"/>
      <c r="Q64" s="3"/>
      <c r="R64" s="3">
        <v>0</v>
      </c>
      <c r="S64" s="3">
        <v>9</v>
      </c>
      <c r="T64" s="3">
        <v>1</v>
      </c>
      <c r="U64" s="3">
        <v>0</v>
      </c>
      <c r="V64" s="3">
        <v>2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9" t="s">
        <v>60</v>
      </c>
      <c r="AC64" s="5" t="s">
        <v>23</v>
      </c>
      <c r="AD64" s="24">
        <v>1</v>
      </c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f>SUM(AD64:AI64)</f>
        <v>6</v>
      </c>
      <c r="AK64" s="6">
        <v>2023</v>
      </c>
      <c r="AL64" s="1"/>
    </row>
    <row r="65" spans="1:38" s="28" customFormat="1" ht="24">
      <c r="A65" s="3"/>
      <c r="B65" s="3"/>
      <c r="C65" s="3"/>
      <c r="D65" s="26"/>
      <c r="E65" s="26"/>
      <c r="F65" s="26"/>
      <c r="G65" s="26"/>
      <c r="H65" s="26"/>
      <c r="I65" s="26"/>
      <c r="J65" s="26"/>
      <c r="K65" s="26"/>
      <c r="L65" s="3"/>
      <c r="M65" s="3"/>
      <c r="N65" s="3"/>
      <c r="O65" s="3"/>
      <c r="P65" s="3"/>
      <c r="Q65" s="3"/>
      <c r="R65" s="3">
        <v>0</v>
      </c>
      <c r="S65" s="3">
        <v>9</v>
      </c>
      <c r="T65" s="3">
        <v>1</v>
      </c>
      <c r="U65" s="3">
        <v>0</v>
      </c>
      <c r="V65" s="3">
        <v>2</v>
      </c>
      <c r="W65" s="3">
        <v>0</v>
      </c>
      <c r="X65" s="3">
        <v>0</v>
      </c>
      <c r="Y65" s="3">
        <v>1</v>
      </c>
      <c r="Z65" s="3">
        <v>0</v>
      </c>
      <c r="AA65" s="3">
        <v>0</v>
      </c>
      <c r="AB65" s="9" t="s">
        <v>61</v>
      </c>
      <c r="AC65" s="5" t="s">
        <v>22</v>
      </c>
      <c r="AD65" s="24" t="s">
        <v>41</v>
      </c>
      <c r="AE65" s="24" t="s">
        <v>41</v>
      </c>
      <c r="AF65" s="24" t="s">
        <v>41</v>
      </c>
      <c r="AG65" s="24" t="s">
        <v>41</v>
      </c>
      <c r="AH65" s="24" t="s">
        <v>41</v>
      </c>
      <c r="AI65" s="24" t="s">
        <v>41</v>
      </c>
      <c r="AJ65" s="10" t="s">
        <v>41</v>
      </c>
      <c r="AK65" s="6">
        <v>2023</v>
      </c>
      <c r="AL65" s="1"/>
    </row>
    <row r="66" spans="1:38" s="28" customFormat="1" ht="24">
      <c r="A66" s="3"/>
      <c r="B66" s="3"/>
      <c r="C66" s="3"/>
      <c r="D66" s="26"/>
      <c r="E66" s="26"/>
      <c r="F66" s="26"/>
      <c r="G66" s="26"/>
      <c r="H66" s="26"/>
      <c r="I66" s="26"/>
      <c r="J66" s="26"/>
      <c r="K66" s="26"/>
      <c r="L66" s="3"/>
      <c r="M66" s="3"/>
      <c r="N66" s="3"/>
      <c r="O66" s="3"/>
      <c r="P66" s="3"/>
      <c r="Q66" s="3"/>
      <c r="R66" s="3">
        <v>0</v>
      </c>
      <c r="S66" s="3">
        <v>9</v>
      </c>
      <c r="T66" s="3">
        <v>1</v>
      </c>
      <c r="U66" s="3">
        <v>0</v>
      </c>
      <c r="V66" s="3">
        <v>2</v>
      </c>
      <c r="W66" s="3">
        <v>0</v>
      </c>
      <c r="X66" s="3">
        <v>0</v>
      </c>
      <c r="Y66" s="3">
        <v>1</v>
      </c>
      <c r="Z66" s="3">
        <v>0</v>
      </c>
      <c r="AA66" s="3">
        <v>1</v>
      </c>
      <c r="AB66" s="9" t="s">
        <v>62</v>
      </c>
      <c r="AC66" s="5" t="s">
        <v>23</v>
      </c>
      <c r="AD66" s="24">
        <v>18</v>
      </c>
      <c r="AE66" s="24">
        <v>18</v>
      </c>
      <c r="AF66" s="24">
        <v>18</v>
      </c>
      <c r="AG66" s="24">
        <v>18</v>
      </c>
      <c r="AH66" s="24">
        <v>18</v>
      </c>
      <c r="AI66" s="24">
        <v>18</v>
      </c>
      <c r="AJ66" s="24">
        <v>18</v>
      </c>
      <c r="AK66" s="6">
        <v>2023</v>
      </c>
      <c r="AL66" s="1"/>
    </row>
    <row r="67" spans="1:38" s="28" customFormat="1" ht="24">
      <c r="A67" s="3"/>
      <c r="B67" s="3"/>
      <c r="C67" s="3"/>
      <c r="D67" s="26"/>
      <c r="E67" s="26"/>
      <c r="F67" s="26"/>
      <c r="G67" s="26"/>
      <c r="H67" s="26"/>
      <c r="I67" s="26"/>
      <c r="J67" s="26"/>
      <c r="K67" s="26"/>
      <c r="L67" s="3"/>
      <c r="M67" s="3"/>
      <c r="N67" s="3"/>
      <c r="O67" s="3"/>
      <c r="P67" s="3"/>
      <c r="Q67" s="3"/>
      <c r="R67" s="3">
        <v>0</v>
      </c>
      <c r="S67" s="3">
        <v>9</v>
      </c>
      <c r="T67" s="3">
        <v>1</v>
      </c>
      <c r="U67" s="3">
        <v>0</v>
      </c>
      <c r="V67" s="3">
        <v>2</v>
      </c>
      <c r="W67" s="3">
        <v>0</v>
      </c>
      <c r="X67" s="3">
        <v>0</v>
      </c>
      <c r="Y67" s="3">
        <v>2</v>
      </c>
      <c r="Z67" s="3">
        <v>0</v>
      </c>
      <c r="AA67" s="3">
        <v>0</v>
      </c>
      <c r="AB67" s="9" t="s">
        <v>63</v>
      </c>
      <c r="AC67" s="5" t="s">
        <v>22</v>
      </c>
      <c r="AD67" s="24" t="s">
        <v>41</v>
      </c>
      <c r="AE67" s="24" t="s">
        <v>41</v>
      </c>
      <c r="AF67" s="24" t="s">
        <v>41</v>
      </c>
      <c r="AG67" s="24" t="s">
        <v>41</v>
      </c>
      <c r="AH67" s="24" t="s">
        <v>41</v>
      </c>
      <c r="AI67" s="24" t="s">
        <v>41</v>
      </c>
      <c r="AJ67" s="10" t="s">
        <v>41</v>
      </c>
      <c r="AK67" s="6">
        <v>2023</v>
      </c>
      <c r="AL67" s="1"/>
    </row>
    <row r="68" spans="1:38" s="28" customFormat="1" ht="24">
      <c r="A68" s="3"/>
      <c r="B68" s="3"/>
      <c r="C68" s="3"/>
      <c r="D68" s="26"/>
      <c r="E68" s="26"/>
      <c r="F68" s="26"/>
      <c r="G68" s="26"/>
      <c r="H68" s="26"/>
      <c r="I68" s="26"/>
      <c r="J68" s="26"/>
      <c r="K68" s="26"/>
      <c r="L68" s="3"/>
      <c r="M68" s="3"/>
      <c r="N68" s="3"/>
      <c r="O68" s="3"/>
      <c r="P68" s="3"/>
      <c r="Q68" s="3"/>
      <c r="R68" s="3">
        <v>0</v>
      </c>
      <c r="S68" s="3">
        <v>9</v>
      </c>
      <c r="T68" s="3">
        <v>1</v>
      </c>
      <c r="U68" s="3">
        <v>0</v>
      </c>
      <c r="V68" s="3">
        <v>2</v>
      </c>
      <c r="W68" s="3">
        <v>0</v>
      </c>
      <c r="X68" s="3">
        <v>0</v>
      </c>
      <c r="Y68" s="3">
        <v>2</v>
      </c>
      <c r="Z68" s="3">
        <v>0</v>
      </c>
      <c r="AA68" s="3">
        <v>1</v>
      </c>
      <c r="AB68" s="9" t="s">
        <v>64</v>
      </c>
      <c r="AC68" s="5" t="s">
        <v>23</v>
      </c>
      <c r="AD68" s="24">
        <v>45</v>
      </c>
      <c r="AE68" s="24">
        <v>45</v>
      </c>
      <c r="AF68" s="24">
        <v>45</v>
      </c>
      <c r="AG68" s="24">
        <v>45</v>
      </c>
      <c r="AH68" s="24">
        <v>45</v>
      </c>
      <c r="AI68" s="24">
        <v>45</v>
      </c>
      <c r="AJ68" s="24">
        <v>45</v>
      </c>
      <c r="AK68" s="6">
        <v>2023</v>
      </c>
      <c r="AL68" s="1"/>
    </row>
    <row r="69" spans="1:38" s="28" customFormat="1" ht="15">
      <c r="A69" s="3"/>
      <c r="B69" s="3"/>
      <c r="C69" s="3"/>
      <c r="D69" s="26"/>
      <c r="E69" s="26"/>
      <c r="F69" s="26"/>
      <c r="G69" s="26"/>
      <c r="H69" s="26"/>
      <c r="I69" s="26"/>
      <c r="J69" s="26"/>
      <c r="K69" s="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9"/>
      <c r="AC69" s="5"/>
      <c r="AD69" s="24"/>
      <c r="AE69" s="24"/>
      <c r="AF69" s="24"/>
      <c r="AG69" s="24"/>
      <c r="AH69" s="24"/>
      <c r="AI69" s="24"/>
      <c r="AJ69" s="24"/>
      <c r="AK69" s="6"/>
      <c r="AL69" s="1"/>
    </row>
    <row r="70" spans="1:38" s="28" customFormat="1" ht="15">
      <c r="A70" s="3"/>
      <c r="B70" s="3"/>
      <c r="C70" s="3"/>
      <c r="D70" s="26"/>
      <c r="E70" s="26"/>
      <c r="F70" s="26"/>
      <c r="G70" s="26"/>
      <c r="H70" s="26"/>
      <c r="I70" s="26"/>
      <c r="J70" s="26"/>
      <c r="K70" s="26"/>
      <c r="L70" s="3"/>
      <c r="M70" s="3"/>
      <c r="N70" s="3"/>
      <c r="O70" s="3"/>
      <c r="P70" s="3"/>
      <c r="Q70" s="3"/>
      <c r="R70" s="3">
        <v>0</v>
      </c>
      <c r="S70" s="3">
        <v>9</v>
      </c>
      <c r="T70" s="3">
        <v>1</v>
      </c>
      <c r="U70" s="3">
        <v>0</v>
      </c>
      <c r="V70" s="3">
        <v>3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9" t="s">
        <v>115</v>
      </c>
      <c r="AC70" s="5" t="s">
        <v>20</v>
      </c>
      <c r="AD70" s="24">
        <f aca="true" t="shared" si="3" ref="AD70:AI70">AD74</f>
        <v>0</v>
      </c>
      <c r="AE70" s="24">
        <f t="shared" si="3"/>
        <v>0</v>
      </c>
      <c r="AF70" s="24">
        <f t="shared" si="3"/>
        <v>0</v>
      </c>
      <c r="AG70" s="10">
        <f t="shared" si="3"/>
        <v>1582000</v>
      </c>
      <c r="AH70" s="10">
        <f t="shared" si="3"/>
        <v>0</v>
      </c>
      <c r="AI70" s="24">
        <f t="shared" si="3"/>
        <v>0</v>
      </c>
      <c r="AJ70" s="10">
        <f>SUM(AD70:AI70)</f>
        <v>1582000</v>
      </c>
      <c r="AK70" s="6">
        <v>2022</v>
      </c>
      <c r="AL70" s="1"/>
    </row>
    <row r="71" spans="1:38" s="28" customFormat="1" ht="24">
      <c r="A71" s="3"/>
      <c r="B71" s="3"/>
      <c r="C71" s="3"/>
      <c r="D71" s="26"/>
      <c r="E71" s="26"/>
      <c r="F71" s="26"/>
      <c r="G71" s="26"/>
      <c r="H71" s="26"/>
      <c r="I71" s="26"/>
      <c r="J71" s="26"/>
      <c r="K71" s="26"/>
      <c r="L71" s="3"/>
      <c r="M71" s="3"/>
      <c r="N71" s="3"/>
      <c r="O71" s="3"/>
      <c r="P71" s="3"/>
      <c r="Q71" s="3"/>
      <c r="R71" s="3">
        <v>0</v>
      </c>
      <c r="S71" s="3">
        <v>9</v>
      </c>
      <c r="T71" s="3">
        <v>1</v>
      </c>
      <c r="U71" s="3">
        <v>0</v>
      </c>
      <c r="V71" s="3">
        <v>3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9" t="s">
        <v>116</v>
      </c>
      <c r="AC71" s="5" t="s">
        <v>23</v>
      </c>
      <c r="AD71" s="24">
        <v>0</v>
      </c>
      <c r="AE71" s="24">
        <v>0</v>
      </c>
      <c r="AF71" s="24">
        <v>0</v>
      </c>
      <c r="AG71" s="24">
        <v>2</v>
      </c>
      <c r="AH71" s="24">
        <v>5</v>
      </c>
      <c r="AI71" s="24">
        <v>0</v>
      </c>
      <c r="AJ71" s="24">
        <f>SUM(AD71:AI71)</f>
        <v>7</v>
      </c>
      <c r="AK71" s="6">
        <v>2022</v>
      </c>
      <c r="AL71" s="1"/>
    </row>
    <row r="72" spans="1:38" s="28" customFormat="1" ht="36">
      <c r="A72" s="3"/>
      <c r="B72" s="3"/>
      <c r="C72" s="3"/>
      <c r="D72" s="26"/>
      <c r="E72" s="26"/>
      <c r="F72" s="26"/>
      <c r="G72" s="26"/>
      <c r="H72" s="26"/>
      <c r="I72" s="26"/>
      <c r="J72" s="26"/>
      <c r="K72" s="26"/>
      <c r="L72" s="3"/>
      <c r="M72" s="3"/>
      <c r="N72" s="3"/>
      <c r="O72" s="3"/>
      <c r="P72" s="3"/>
      <c r="Q72" s="3"/>
      <c r="R72" s="3">
        <v>0</v>
      </c>
      <c r="S72" s="3">
        <v>9</v>
      </c>
      <c r="T72" s="3">
        <v>1</v>
      </c>
      <c r="U72" s="3">
        <v>0</v>
      </c>
      <c r="V72" s="3">
        <v>3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9" t="s">
        <v>117</v>
      </c>
      <c r="AC72" s="5" t="s">
        <v>22</v>
      </c>
      <c r="AD72" s="24" t="s">
        <v>49</v>
      </c>
      <c r="AE72" s="24" t="s">
        <v>49</v>
      </c>
      <c r="AF72" s="24" t="s">
        <v>49</v>
      </c>
      <c r="AG72" s="24" t="s">
        <v>41</v>
      </c>
      <c r="AH72" s="24" t="s">
        <v>49</v>
      </c>
      <c r="AI72" s="24" t="s">
        <v>49</v>
      </c>
      <c r="AJ72" s="24"/>
      <c r="AK72" s="6"/>
      <c r="AL72" s="1"/>
    </row>
    <row r="73" spans="1:38" s="28" customFormat="1" ht="36">
      <c r="A73" s="3"/>
      <c r="B73" s="3"/>
      <c r="C73" s="3"/>
      <c r="D73" s="26"/>
      <c r="E73" s="26"/>
      <c r="F73" s="26"/>
      <c r="G73" s="26"/>
      <c r="H73" s="26"/>
      <c r="I73" s="26"/>
      <c r="J73" s="26"/>
      <c r="K73" s="26"/>
      <c r="L73" s="3"/>
      <c r="M73" s="3"/>
      <c r="N73" s="3"/>
      <c r="O73" s="3"/>
      <c r="P73" s="3"/>
      <c r="Q73" s="3"/>
      <c r="R73" s="3">
        <v>0</v>
      </c>
      <c r="S73" s="3">
        <v>9</v>
      </c>
      <c r="T73" s="3">
        <v>1</v>
      </c>
      <c r="U73" s="3">
        <v>0</v>
      </c>
      <c r="V73" s="3">
        <v>3</v>
      </c>
      <c r="W73" s="3">
        <v>0</v>
      </c>
      <c r="X73" s="3">
        <v>0</v>
      </c>
      <c r="Y73" s="3">
        <v>1</v>
      </c>
      <c r="Z73" s="3">
        <v>0</v>
      </c>
      <c r="AA73" s="3">
        <v>1</v>
      </c>
      <c r="AB73" s="9" t="s">
        <v>118</v>
      </c>
      <c r="AC73" s="5" t="s">
        <v>23</v>
      </c>
      <c r="AD73" s="24">
        <v>0</v>
      </c>
      <c r="AE73" s="24">
        <v>0</v>
      </c>
      <c r="AF73" s="24">
        <v>0</v>
      </c>
      <c r="AG73" s="24">
        <v>1</v>
      </c>
      <c r="AH73" s="24">
        <v>0</v>
      </c>
      <c r="AI73" s="24">
        <v>0</v>
      </c>
      <c r="AJ73" s="24">
        <f>SUM(AD73:AI73)</f>
        <v>1</v>
      </c>
      <c r="AK73" s="6">
        <v>2021</v>
      </c>
      <c r="AL73" s="1"/>
    </row>
    <row r="74" spans="1:38" s="28" customFormat="1" ht="24">
      <c r="A74" s="3"/>
      <c r="B74" s="3"/>
      <c r="C74" s="3"/>
      <c r="D74" s="26"/>
      <c r="E74" s="26"/>
      <c r="F74" s="26"/>
      <c r="G74" s="26"/>
      <c r="H74" s="26"/>
      <c r="I74" s="26"/>
      <c r="J74" s="26"/>
      <c r="K74" s="26"/>
      <c r="L74" s="3"/>
      <c r="M74" s="3"/>
      <c r="N74" s="3"/>
      <c r="O74" s="3"/>
      <c r="P74" s="3"/>
      <c r="Q74" s="3"/>
      <c r="R74" s="3">
        <v>0</v>
      </c>
      <c r="S74" s="3">
        <v>9</v>
      </c>
      <c r="T74" s="3">
        <v>1</v>
      </c>
      <c r="U74" s="3">
        <v>0</v>
      </c>
      <c r="V74" s="3">
        <v>3</v>
      </c>
      <c r="W74" s="3">
        <v>0</v>
      </c>
      <c r="X74" s="3">
        <v>0</v>
      </c>
      <c r="Y74" s="3">
        <v>2</v>
      </c>
      <c r="Z74" s="3">
        <v>0</v>
      </c>
      <c r="AA74" s="3">
        <v>0</v>
      </c>
      <c r="AB74" s="9" t="s">
        <v>119</v>
      </c>
      <c r="AC74" s="5" t="s">
        <v>20</v>
      </c>
      <c r="AD74" s="24">
        <v>0</v>
      </c>
      <c r="AE74" s="24">
        <v>0</v>
      </c>
      <c r="AF74" s="24">
        <v>0</v>
      </c>
      <c r="AG74" s="10">
        <v>1582000</v>
      </c>
      <c r="AH74" s="10">
        <v>0</v>
      </c>
      <c r="AI74" s="24">
        <v>0</v>
      </c>
      <c r="AJ74" s="10">
        <f>SUM(AD74:AI74)</f>
        <v>1582000</v>
      </c>
      <c r="AK74" s="6">
        <v>2022</v>
      </c>
      <c r="AL74" s="1"/>
    </row>
    <row r="75" spans="1:38" s="28" customFormat="1" ht="24">
      <c r="A75" s="3"/>
      <c r="B75" s="3"/>
      <c r="C75" s="3"/>
      <c r="D75" s="26"/>
      <c r="E75" s="26"/>
      <c r="F75" s="26"/>
      <c r="G75" s="26"/>
      <c r="H75" s="26"/>
      <c r="I75" s="26"/>
      <c r="J75" s="26"/>
      <c r="K75" s="26"/>
      <c r="L75" s="3"/>
      <c r="M75" s="3"/>
      <c r="N75" s="3"/>
      <c r="O75" s="3"/>
      <c r="P75" s="3"/>
      <c r="Q75" s="3"/>
      <c r="R75" s="3">
        <v>0</v>
      </c>
      <c r="S75" s="3">
        <v>9</v>
      </c>
      <c r="T75" s="3">
        <v>1</v>
      </c>
      <c r="U75" s="3">
        <v>0</v>
      </c>
      <c r="V75" s="3">
        <v>3</v>
      </c>
      <c r="W75" s="3">
        <v>0</v>
      </c>
      <c r="X75" s="3">
        <v>0</v>
      </c>
      <c r="Y75" s="3">
        <v>2</v>
      </c>
      <c r="Z75" s="3">
        <v>0</v>
      </c>
      <c r="AA75" s="3">
        <v>1</v>
      </c>
      <c r="AB75" s="9" t="s">
        <v>120</v>
      </c>
      <c r="AC75" s="5" t="s">
        <v>23</v>
      </c>
      <c r="AD75" s="24"/>
      <c r="AE75" s="24"/>
      <c r="AF75" s="24"/>
      <c r="AG75" s="24"/>
      <c r="AH75" s="24"/>
      <c r="AI75" s="24"/>
      <c r="AJ75" s="24"/>
      <c r="AK75" s="6"/>
      <c r="AL75" s="1"/>
    </row>
    <row r="76" spans="1:38" s="28" customFormat="1" ht="15">
      <c r="A76" s="3"/>
      <c r="B76" s="3"/>
      <c r="C76" s="3"/>
      <c r="D76" s="26"/>
      <c r="E76" s="26"/>
      <c r="F76" s="26"/>
      <c r="G76" s="26"/>
      <c r="H76" s="26"/>
      <c r="I76" s="26"/>
      <c r="J76" s="26"/>
      <c r="K76" s="2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9"/>
      <c r="AC76" s="5"/>
      <c r="AD76" s="24"/>
      <c r="AE76" s="24"/>
      <c r="AF76" s="24"/>
      <c r="AG76" s="24"/>
      <c r="AH76" s="24"/>
      <c r="AI76" s="24"/>
      <c r="AJ76" s="24"/>
      <c r="AK76" s="6"/>
      <c r="AL76" s="1"/>
    </row>
    <row r="77" spans="1:38" s="28" customFormat="1" ht="24">
      <c r="A77" s="3">
        <v>0</v>
      </c>
      <c r="B77" s="3">
        <v>2</v>
      </c>
      <c r="C77" s="3">
        <v>7</v>
      </c>
      <c r="D77" s="3">
        <v>0</v>
      </c>
      <c r="E77" s="3">
        <v>5</v>
      </c>
      <c r="F77" s="3">
        <v>0</v>
      </c>
      <c r="G77" s="3">
        <v>2</v>
      </c>
      <c r="H77" s="3">
        <v>0</v>
      </c>
      <c r="I77" s="3">
        <v>9</v>
      </c>
      <c r="J77" s="3">
        <v>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9</v>
      </c>
      <c r="T77" s="3">
        <v>2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9" t="s">
        <v>30</v>
      </c>
      <c r="AC77" s="5" t="s">
        <v>20</v>
      </c>
      <c r="AD77" s="10">
        <f aca="true" t="shared" si="4" ref="AD77:AI77">AD78</f>
        <v>5998852.97</v>
      </c>
      <c r="AE77" s="10">
        <f t="shared" si="4"/>
        <v>17306315.23</v>
      </c>
      <c r="AF77" s="10">
        <f t="shared" si="4"/>
        <v>19333305.98</v>
      </c>
      <c r="AG77" s="10">
        <f t="shared" si="4"/>
        <v>28771622.66</v>
      </c>
      <c r="AH77" s="10">
        <f t="shared" si="4"/>
        <v>0</v>
      </c>
      <c r="AI77" s="10">
        <f t="shared" si="4"/>
        <v>0</v>
      </c>
      <c r="AJ77" s="10">
        <f>SUM(AD77:AI77)</f>
        <v>71410096.84</v>
      </c>
      <c r="AK77" s="6">
        <v>2023</v>
      </c>
      <c r="AL77" s="1"/>
    </row>
    <row r="78" spans="1:38" s="28" customFormat="1" ht="24">
      <c r="A78" s="52"/>
      <c r="B78" s="52"/>
      <c r="C78" s="52"/>
      <c r="D78" s="53"/>
      <c r="E78" s="53"/>
      <c r="F78" s="53"/>
      <c r="G78" s="53"/>
      <c r="H78" s="53"/>
      <c r="I78" s="53"/>
      <c r="J78" s="53"/>
      <c r="K78" s="53"/>
      <c r="L78" s="54"/>
      <c r="M78" s="54"/>
      <c r="N78" s="54"/>
      <c r="O78" s="54"/>
      <c r="P78" s="54"/>
      <c r="Q78" s="54"/>
      <c r="R78" s="3">
        <v>0</v>
      </c>
      <c r="S78" s="3">
        <v>9</v>
      </c>
      <c r="T78" s="3">
        <v>2</v>
      </c>
      <c r="U78" s="3">
        <v>0</v>
      </c>
      <c r="V78" s="3">
        <v>1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8" t="s">
        <v>31</v>
      </c>
      <c r="AC78" s="5" t="s">
        <v>20</v>
      </c>
      <c r="AD78" s="10">
        <f>AD80+AD81</f>
        <v>5998852.97</v>
      </c>
      <c r="AE78" s="10">
        <f>AE80+AE81+AE85+AE86</f>
        <v>17306315.23</v>
      </c>
      <c r="AF78" s="10">
        <f>AF80+AF81+AF85+AF86+AF88+AF90</f>
        <v>19333305.98</v>
      </c>
      <c r="AG78" s="10">
        <f>AG80+AG81+AG85+AG86+AG88+AG90</f>
        <v>28771622.66</v>
      </c>
      <c r="AH78" s="10">
        <f>AH80+AH81+AH85+AH86+AH88+AH90</f>
        <v>0</v>
      </c>
      <c r="AI78" s="10">
        <f>AI80+AI81+AI85+AI86+AI88+AI90</f>
        <v>0</v>
      </c>
      <c r="AJ78" s="10">
        <f>SUM(AD78:AI78)</f>
        <v>71410096.84</v>
      </c>
      <c r="AK78" s="6">
        <v>2023</v>
      </c>
      <c r="AL78" s="1"/>
    </row>
    <row r="79" spans="1:38" s="28" customFormat="1" ht="15">
      <c r="A79" s="52"/>
      <c r="B79" s="52"/>
      <c r="C79" s="52"/>
      <c r="D79" s="53"/>
      <c r="E79" s="53"/>
      <c r="F79" s="53"/>
      <c r="G79" s="53"/>
      <c r="H79" s="53"/>
      <c r="I79" s="53"/>
      <c r="J79" s="53"/>
      <c r="K79" s="53"/>
      <c r="L79" s="54"/>
      <c r="M79" s="54"/>
      <c r="N79" s="54"/>
      <c r="O79" s="54"/>
      <c r="P79" s="54"/>
      <c r="Q79" s="54"/>
      <c r="R79" s="3">
        <v>0</v>
      </c>
      <c r="S79" s="3">
        <v>9</v>
      </c>
      <c r="T79" s="3">
        <v>2</v>
      </c>
      <c r="U79" s="3">
        <v>0</v>
      </c>
      <c r="V79" s="3">
        <v>1</v>
      </c>
      <c r="W79" s="3">
        <v>0</v>
      </c>
      <c r="X79" s="3">
        <v>0</v>
      </c>
      <c r="Y79" s="3">
        <v>0</v>
      </c>
      <c r="Z79" s="3">
        <v>0</v>
      </c>
      <c r="AA79" s="3">
        <v>1</v>
      </c>
      <c r="AB79" s="8" t="s">
        <v>32</v>
      </c>
      <c r="AC79" s="5" t="s">
        <v>23</v>
      </c>
      <c r="AD79" s="24">
        <v>20</v>
      </c>
      <c r="AE79" s="24">
        <v>27</v>
      </c>
      <c r="AF79" s="24">
        <v>27</v>
      </c>
      <c r="AG79" s="24">
        <v>27</v>
      </c>
      <c r="AH79" s="24">
        <v>27</v>
      </c>
      <c r="AI79" s="24">
        <v>27</v>
      </c>
      <c r="AJ79" s="24">
        <v>27</v>
      </c>
      <c r="AK79" s="6">
        <v>2023</v>
      </c>
      <c r="AL79" s="1"/>
    </row>
    <row r="80" spans="1:38" s="28" customFormat="1" ht="36">
      <c r="A80" s="3">
        <v>0</v>
      </c>
      <c r="B80" s="3">
        <v>2</v>
      </c>
      <c r="C80" s="3">
        <v>7</v>
      </c>
      <c r="D80" s="3">
        <v>0</v>
      </c>
      <c r="E80" s="3">
        <v>5</v>
      </c>
      <c r="F80" s="3">
        <v>0</v>
      </c>
      <c r="G80" s="3">
        <v>2</v>
      </c>
      <c r="H80" s="3">
        <v>0</v>
      </c>
      <c r="I80" s="3">
        <v>9</v>
      </c>
      <c r="J80" s="3">
        <v>2</v>
      </c>
      <c r="K80" s="3">
        <v>0</v>
      </c>
      <c r="L80" s="3">
        <v>1</v>
      </c>
      <c r="M80" s="3" t="s">
        <v>68</v>
      </c>
      <c r="N80" s="3">
        <v>0</v>
      </c>
      <c r="O80" s="3">
        <v>1</v>
      </c>
      <c r="P80" s="3">
        <v>0</v>
      </c>
      <c r="Q80" s="3">
        <v>0</v>
      </c>
      <c r="R80" s="3">
        <v>0</v>
      </c>
      <c r="S80" s="3">
        <v>9</v>
      </c>
      <c r="T80" s="3">
        <v>2</v>
      </c>
      <c r="U80" s="3">
        <v>0</v>
      </c>
      <c r="V80" s="3">
        <v>1</v>
      </c>
      <c r="W80" s="3">
        <v>0</v>
      </c>
      <c r="X80" s="3">
        <v>0</v>
      </c>
      <c r="Y80" s="3">
        <v>1</v>
      </c>
      <c r="Z80" s="3">
        <v>0</v>
      </c>
      <c r="AA80" s="3">
        <v>0</v>
      </c>
      <c r="AB80" s="9" t="s">
        <v>39</v>
      </c>
      <c r="AC80" s="5" t="s">
        <v>20</v>
      </c>
      <c r="AD80" s="11">
        <v>845352.97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f>SUM(AD80:AI80)</f>
        <v>845352.97</v>
      </c>
      <c r="AK80" s="6">
        <v>2018</v>
      </c>
      <c r="AL80" s="1"/>
    </row>
    <row r="81" spans="1:38" s="28" customFormat="1" ht="36">
      <c r="A81" s="3">
        <v>0</v>
      </c>
      <c r="B81" s="3">
        <v>2</v>
      </c>
      <c r="C81" s="3">
        <v>7</v>
      </c>
      <c r="D81" s="26">
        <v>0</v>
      </c>
      <c r="E81" s="26">
        <v>5</v>
      </c>
      <c r="F81" s="26">
        <v>0</v>
      </c>
      <c r="G81" s="26">
        <v>2</v>
      </c>
      <c r="H81" s="26">
        <v>0</v>
      </c>
      <c r="I81" s="26">
        <v>9</v>
      </c>
      <c r="J81" s="26">
        <v>2</v>
      </c>
      <c r="K81" s="26">
        <v>0</v>
      </c>
      <c r="L81" s="3">
        <v>1</v>
      </c>
      <c r="M81" s="3">
        <v>1</v>
      </c>
      <c r="N81" s="3">
        <v>0</v>
      </c>
      <c r="O81" s="3">
        <v>1</v>
      </c>
      <c r="P81" s="3">
        <v>0</v>
      </c>
      <c r="Q81" s="3">
        <v>0</v>
      </c>
      <c r="R81" s="3">
        <v>0</v>
      </c>
      <c r="S81" s="3">
        <v>9</v>
      </c>
      <c r="T81" s="3">
        <v>2</v>
      </c>
      <c r="U81" s="3">
        <v>0</v>
      </c>
      <c r="V81" s="3">
        <v>1</v>
      </c>
      <c r="W81" s="3">
        <v>0</v>
      </c>
      <c r="X81" s="3">
        <v>0</v>
      </c>
      <c r="Y81" s="3">
        <v>1</v>
      </c>
      <c r="Z81" s="3">
        <v>0</v>
      </c>
      <c r="AA81" s="3">
        <v>0</v>
      </c>
      <c r="AB81" s="8" t="s">
        <v>67</v>
      </c>
      <c r="AC81" s="5" t="s">
        <v>20</v>
      </c>
      <c r="AD81" s="11">
        <v>5153500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f>SUM(AD81:AI81)</f>
        <v>5153500</v>
      </c>
      <c r="AK81" s="6">
        <v>2018</v>
      </c>
      <c r="AL81" s="1"/>
    </row>
    <row r="82" spans="1:38" s="28" customFormat="1" ht="24">
      <c r="A82" s="52"/>
      <c r="B82" s="52"/>
      <c r="C82" s="52"/>
      <c r="D82" s="53"/>
      <c r="E82" s="53"/>
      <c r="F82" s="53"/>
      <c r="G82" s="53"/>
      <c r="H82" s="53"/>
      <c r="I82" s="53"/>
      <c r="J82" s="53"/>
      <c r="K82" s="53"/>
      <c r="L82" s="54"/>
      <c r="M82" s="54"/>
      <c r="N82" s="54"/>
      <c r="O82" s="54"/>
      <c r="P82" s="54"/>
      <c r="Q82" s="54"/>
      <c r="R82" s="3">
        <v>0</v>
      </c>
      <c r="S82" s="3">
        <v>9</v>
      </c>
      <c r="T82" s="3">
        <v>2</v>
      </c>
      <c r="U82" s="3">
        <v>0</v>
      </c>
      <c r="V82" s="3">
        <v>1</v>
      </c>
      <c r="W82" s="3">
        <v>0</v>
      </c>
      <c r="X82" s="3">
        <v>0</v>
      </c>
      <c r="Y82" s="3">
        <v>1</v>
      </c>
      <c r="Z82" s="3">
        <v>0</v>
      </c>
      <c r="AA82" s="3">
        <v>1</v>
      </c>
      <c r="AB82" s="9" t="s">
        <v>46</v>
      </c>
      <c r="AC82" s="5" t="s">
        <v>23</v>
      </c>
      <c r="AD82" s="12">
        <v>1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f>SUM(AD82:AI82)</f>
        <v>1</v>
      </c>
      <c r="AK82" s="6">
        <v>2018</v>
      </c>
      <c r="AL82" s="1"/>
    </row>
    <row r="83" spans="1:38" s="28" customFormat="1" ht="36">
      <c r="A83" s="52"/>
      <c r="B83" s="52"/>
      <c r="C83" s="52"/>
      <c r="D83" s="53"/>
      <c r="E83" s="53"/>
      <c r="F83" s="53"/>
      <c r="G83" s="53"/>
      <c r="H83" s="53"/>
      <c r="I83" s="53"/>
      <c r="J83" s="53"/>
      <c r="K83" s="53"/>
      <c r="L83" s="54"/>
      <c r="M83" s="54"/>
      <c r="N83" s="54"/>
      <c r="O83" s="54"/>
      <c r="P83" s="54"/>
      <c r="Q83" s="54"/>
      <c r="R83" s="3">
        <v>0</v>
      </c>
      <c r="S83" s="3">
        <v>9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2</v>
      </c>
      <c r="Z83" s="3">
        <v>0</v>
      </c>
      <c r="AA83" s="3">
        <v>0</v>
      </c>
      <c r="AB83" s="9" t="s">
        <v>40</v>
      </c>
      <c r="AC83" s="5" t="s">
        <v>22</v>
      </c>
      <c r="AD83" s="12" t="s">
        <v>41</v>
      </c>
      <c r="AE83" s="12" t="s">
        <v>49</v>
      </c>
      <c r="AF83" s="12" t="s">
        <v>49</v>
      </c>
      <c r="AG83" s="12" t="s">
        <v>49</v>
      </c>
      <c r="AH83" s="12" t="s">
        <v>49</v>
      </c>
      <c r="AI83" s="12" t="s">
        <v>49</v>
      </c>
      <c r="AJ83" s="12" t="s">
        <v>41</v>
      </c>
      <c r="AK83" s="6">
        <v>2023</v>
      </c>
      <c r="AL83" s="1"/>
    </row>
    <row r="84" spans="1:38" s="28" customFormat="1" ht="36">
      <c r="A84" s="52"/>
      <c r="B84" s="52"/>
      <c r="C84" s="52"/>
      <c r="D84" s="53"/>
      <c r="E84" s="53"/>
      <c r="F84" s="53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3">
        <v>0</v>
      </c>
      <c r="S84" s="3">
        <v>9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2</v>
      </c>
      <c r="Z84" s="3">
        <v>0</v>
      </c>
      <c r="AA84" s="3">
        <v>1</v>
      </c>
      <c r="AB84" s="9" t="s">
        <v>42</v>
      </c>
      <c r="AC84" s="5" t="s">
        <v>23</v>
      </c>
      <c r="AD84" s="12">
        <v>1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f aca="true" t="shared" si="5" ref="AJ84:AJ92">SUM(AD84:AI84)</f>
        <v>1</v>
      </c>
      <c r="AK84" s="6">
        <v>2018</v>
      </c>
      <c r="AL84" s="1"/>
    </row>
    <row r="85" spans="1:38" s="28" customFormat="1" ht="24">
      <c r="A85" s="3">
        <v>0</v>
      </c>
      <c r="B85" s="3">
        <v>2</v>
      </c>
      <c r="C85" s="3">
        <v>7</v>
      </c>
      <c r="D85" s="26">
        <v>0</v>
      </c>
      <c r="E85" s="26">
        <v>5</v>
      </c>
      <c r="F85" s="26">
        <v>0</v>
      </c>
      <c r="G85" s="26">
        <v>2</v>
      </c>
      <c r="H85" s="26">
        <v>0</v>
      </c>
      <c r="I85" s="26">
        <v>9</v>
      </c>
      <c r="J85" s="26">
        <v>2</v>
      </c>
      <c r="K85" s="26">
        <v>0</v>
      </c>
      <c r="L85" s="26">
        <v>1</v>
      </c>
      <c r="M85" s="26" t="s">
        <v>68</v>
      </c>
      <c r="N85" s="26">
        <v>0</v>
      </c>
      <c r="O85" s="26">
        <v>1</v>
      </c>
      <c r="P85" s="26">
        <v>0</v>
      </c>
      <c r="Q85" s="26">
        <v>0</v>
      </c>
      <c r="R85" s="3">
        <v>0</v>
      </c>
      <c r="S85" s="3">
        <v>9</v>
      </c>
      <c r="T85" s="3">
        <v>2</v>
      </c>
      <c r="U85" s="3">
        <v>0</v>
      </c>
      <c r="V85" s="3">
        <v>1</v>
      </c>
      <c r="W85" s="3">
        <v>0</v>
      </c>
      <c r="X85" s="3">
        <v>0</v>
      </c>
      <c r="Y85" s="3">
        <v>3</v>
      </c>
      <c r="Z85" s="3">
        <v>0</v>
      </c>
      <c r="AA85" s="3">
        <v>0</v>
      </c>
      <c r="AB85" s="9" t="s">
        <v>69</v>
      </c>
      <c r="AC85" s="5" t="s">
        <v>20</v>
      </c>
      <c r="AD85" s="12">
        <v>0</v>
      </c>
      <c r="AE85" s="11">
        <v>2423515.23</v>
      </c>
      <c r="AF85" s="11">
        <v>2174756.37</v>
      </c>
      <c r="AG85" s="11">
        <v>3104072.37</v>
      </c>
      <c r="AH85" s="11">
        <v>0</v>
      </c>
      <c r="AI85" s="11">
        <v>0</v>
      </c>
      <c r="AJ85" s="11">
        <f t="shared" si="5"/>
        <v>7702343.97</v>
      </c>
      <c r="AK85" s="6">
        <v>2021</v>
      </c>
      <c r="AL85" s="1"/>
    </row>
    <row r="86" spans="1:38" s="28" customFormat="1" ht="24">
      <c r="A86" s="3">
        <v>0</v>
      </c>
      <c r="B86" s="3">
        <v>2</v>
      </c>
      <c r="C86" s="3">
        <v>7</v>
      </c>
      <c r="D86" s="26">
        <v>0</v>
      </c>
      <c r="E86" s="26">
        <v>5</v>
      </c>
      <c r="F86" s="26">
        <v>0</v>
      </c>
      <c r="G86" s="26">
        <v>2</v>
      </c>
      <c r="H86" s="26">
        <v>0</v>
      </c>
      <c r="I86" s="26">
        <v>9</v>
      </c>
      <c r="J86" s="26">
        <v>2</v>
      </c>
      <c r="K86" s="26">
        <v>0</v>
      </c>
      <c r="L86" s="26">
        <v>1</v>
      </c>
      <c r="M86" s="26">
        <v>1</v>
      </c>
      <c r="N86" s="26">
        <v>0</v>
      </c>
      <c r="O86" s="26">
        <v>1</v>
      </c>
      <c r="P86" s="26">
        <v>0</v>
      </c>
      <c r="Q86" s="26">
        <v>0</v>
      </c>
      <c r="R86" s="3">
        <v>0</v>
      </c>
      <c r="S86" s="3">
        <v>9</v>
      </c>
      <c r="T86" s="3">
        <v>2</v>
      </c>
      <c r="U86" s="3">
        <v>0</v>
      </c>
      <c r="V86" s="3">
        <v>1</v>
      </c>
      <c r="W86" s="3">
        <v>0</v>
      </c>
      <c r="X86" s="3">
        <v>0</v>
      </c>
      <c r="Y86" s="3">
        <v>3</v>
      </c>
      <c r="Z86" s="3">
        <v>0</v>
      </c>
      <c r="AA86" s="3">
        <v>0</v>
      </c>
      <c r="AB86" s="8" t="s">
        <v>72</v>
      </c>
      <c r="AC86" s="5" t="s">
        <v>20</v>
      </c>
      <c r="AD86" s="12">
        <v>0</v>
      </c>
      <c r="AE86" s="11">
        <v>14882800</v>
      </c>
      <c r="AF86" s="11">
        <v>17137800</v>
      </c>
      <c r="AG86" s="11">
        <v>25057100</v>
      </c>
      <c r="AH86" s="12">
        <v>0</v>
      </c>
      <c r="AI86" s="12">
        <v>0</v>
      </c>
      <c r="AJ86" s="11">
        <f t="shared" si="5"/>
        <v>57077700</v>
      </c>
      <c r="AK86" s="6">
        <v>2021</v>
      </c>
      <c r="AL86" s="1"/>
    </row>
    <row r="87" spans="1:38" s="28" customFormat="1" ht="24">
      <c r="A87" s="52"/>
      <c r="B87" s="52"/>
      <c r="C87" s="52"/>
      <c r="D87" s="53"/>
      <c r="E87" s="53"/>
      <c r="F87" s="53"/>
      <c r="G87" s="53"/>
      <c r="H87" s="53"/>
      <c r="I87" s="53"/>
      <c r="J87" s="53"/>
      <c r="K87" s="53"/>
      <c r="L87" s="54"/>
      <c r="M87" s="54"/>
      <c r="N87" s="54"/>
      <c r="O87" s="54"/>
      <c r="P87" s="54"/>
      <c r="Q87" s="54"/>
      <c r="R87" s="3">
        <v>0</v>
      </c>
      <c r="S87" s="3">
        <v>9</v>
      </c>
      <c r="T87" s="3">
        <v>2</v>
      </c>
      <c r="U87" s="3">
        <v>0</v>
      </c>
      <c r="V87" s="3">
        <v>1</v>
      </c>
      <c r="W87" s="3">
        <v>0</v>
      </c>
      <c r="X87" s="3">
        <v>0</v>
      </c>
      <c r="Y87" s="3">
        <v>3</v>
      </c>
      <c r="Z87" s="3">
        <v>0</v>
      </c>
      <c r="AA87" s="3">
        <v>1</v>
      </c>
      <c r="AB87" s="9" t="s">
        <v>70</v>
      </c>
      <c r="AC87" s="5" t="s">
        <v>71</v>
      </c>
      <c r="AD87" s="12">
        <v>0</v>
      </c>
      <c r="AE87" s="12">
        <v>4.9</v>
      </c>
      <c r="AF87" s="12">
        <v>9.8</v>
      </c>
      <c r="AG87" s="12">
        <v>5.6</v>
      </c>
      <c r="AH87" s="12">
        <v>0</v>
      </c>
      <c r="AI87" s="12">
        <v>0</v>
      </c>
      <c r="AJ87" s="12">
        <f t="shared" si="5"/>
        <v>20.3</v>
      </c>
      <c r="AK87" s="6">
        <v>2021</v>
      </c>
      <c r="AL87" s="1"/>
    </row>
    <row r="88" spans="1:38" s="28" customFormat="1" ht="24">
      <c r="A88" s="26">
        <v>0</v>
      </c>
      <c r="B88" s="26">
        <v>2</v>
      </c>
      <c r="C88" s="26">
        <v>7</v>
      </c>
      <c r="D88" s="26">
        <v>0</v>
      </c>
      <c r="E88" s="26">
        <v>5</v>
      </c>
      <c r="F88" s="26">
        <v>0</v>
      </c>
      <c r="G88" s="26">
        <v>2</v>
      </c>
      <c r="H88" s="26">
        <v>0</v>
      </c>
      <c r="I88" s="26">
        <v>9</v>
      </c>
      <c r="J88" s="26">
        <v>2</v>
      </c>
      <c r="K88" s="26">
        <v>0</v>
      </c>
      <c r="L88" s="26">
        <v>1</v>
      </c>
      <c r="M88" s="26">
        <v>2</v>
      </c>
      <c r="N88" s="26">
        <v>0</v>
      </c>
      <c r="O88" s="26">
        <v>0</v>
      </c>
      <c r="P88" s="26">
        <v>2</v>
      </c>
      <c r="Q88" s="26" t="s">
        <v>47</v>
      </c>
      <c r="R88" s="3">
        <v>0</v>
      </c>
      <c r="S88" s="3">
        <v>9</v>
      </c>
      <c r="T88" s="3">
        <v>2</v>
      </c>
      <c r="U88" s="3">
        <v>0</v>
      </c>
      <c r="V88" s="3">
        <v>1</v>
      </c>
      <c r="W88" s="3">
        <v>0</v>
      </c>
      <c r="X88" s="3">
        <v>0</v>
      </c>
      <c r="Y88" s="3">
        <v>4</v>
      </c>
      <c r="Z88" s="3">
        <v>0</v>
      </c>
      <c r="AA88" s="3">
        <v>0</v>
      </c>
      <c r="AB88" s="9" t="s">
        <v>109</v>
      </c>
      <c r="AC88" s="5" t="s">
        <v>20</v>
      </c>
      <c r="AD88" s="12">
        <v>0</v>
      </c>
      <c r="AE88" s="12">
        <v>0</v>
      </c>
      <c r="AF88" s="12">
        <v>20749.61</v>
      </c>
      <c r="AG88" s="11">
        <v>110450.29</v>
      </c>
      <c r="AH88" s="12">
        <v>0</v>
      </c>
      <c r="AI88" s="12">
        <v>0</v>
      </c>
      <c r="AJ88" s="11">
        <f t="shared" si="5"/>
        <v>131199.9</v>
      </c>
      <c r="AK88" s="6">
        <v>2021</v>
      </c>
      <c r="AL88" s="1"/>
    </row>
    <row r="89" spans="1:38" s="28" customFormat="1" ht="15">
      <c r="A89" s="52"/>
      <c r="B89" s="52"/>
      <c r="C89" s="52"/>
      <c r="D89" s="53"/>
      <c r="E89" s="53"/>
      <c r="F89" s="53"/>
      <c r="G89" s="53"/>
      <c r="H89" s="53"/>
      <c r="I89" s="53"/>
      <c r="J89" s="53"/>
      <c r="K89" s="53"/>
      <c r="L89" s="54"/>
      <c r="M89" s="54"/>
      <c r="N89" s="54"/>
      <c r="O89" s="54"/>
      <c r="P89" s="54"/>
      <c r="Q89" s="54"/>
      <c r="R89" s="3">
        <v>0</v>
      </c>
      <c r="S89" s="3">
        <v>9</v>
      </c>
      <c r="T89" s="3">
        <v>2</v>
      </c>
      <c r="U89" s="3">
        <v>0</v>
      </c>
      <c r="V89" s="3">
        <v>1</v>
      </c>
      <c r="W89" s="3">
        <v>0</v>
      </c>
      <c r="X89" s="3">
        <v>0</v>
      </c>
      <c r="Y89" s="3">
        <v>4</v>
      </c>
      <c r="Z89" s="3">
        <v>0</v>
      </c>
      <c r="AA89" s="3">
        <v>1</v>
      </c>
      <c r="AB89" s="9" t="s">
        <v>110</v>
      </c>
      <c r="AC89" s="5" t="s">
        <v>95</v>
      </c>
      <c r="AD89" s="12">
        <v>0</v>
      </c>
      <c r="AE89" s="12">
        <v>0</v>
      </c>
      <c r="AF89" s="12">
        <v>0</v>
      </c>
      <c r="AG89" s="12">
        <v>3</v>
      </c>
      <c r="AH89" s="12">
        <v>0</v>
      </c>
      <c r="AI89" s="12">
        <v>0</v>
      </c>
      <c r="AJ89" s="12">
        <f t="shared" si="5"/>
        <v>3</v>
      </c>
      <c r="AK89" s="6">
        <v>2021</v>
      </c>
      <c r="AL89" s="1"/>
    </row>
    <row r="90" spans="1:38" s="28" customFormat="1" ht="15">
      <c r="A90" s="26">
        <v>0</v>
      </c>
      <c r="B90" s="26">
        <v>2</v>
      </c>
      <c r="C90" s="26">
        <v>7</v>
      </c>
      <c r="D90" s="26">
        <v>0</v>
      </c>
      <c r="E90" s="26">
        <v>5</v>
      </c>
      <c r="F90" s="26">
        <v>0</v>
      </c>
      <c r="G90" s="26">
        <v>2</v>
      </c>
      <c r="H90" s="26">
        <v>0</v>
      </c>
      <c r="I90" s="26">
        <v>9</v>
      </c>
      <c r="J90" s="26">
        <v>2</v>
      </c>
      <c r="K90" s="26">
        <v>0</v>
      </c>
      <c r="L90" s="26">
        <v>2</v>
      </c>
      <c r="M90" s="26">
        <v>2</v>
      </c>
      <c r="N90" s="26">
        <v>0</v>
      </c>
      <c r="O90" s="26">
        <v>0</v>
      </c>
      <c r="P90" s="26">
        <v>1</v>
      </c>
      <c r="Q90" s="26" t="s">
        <v>87</v>
      </c>
      <c r="R90" s="3">
        <v>0</v>
      </c>
      <c r="S90" s="3">
        <v>9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5</v>
      </c>
      <c r="Z90" s="3">
        <v>0</v>
      </c>
      <c r="AA90" s="3">
        <v>0</v>
      </c>
      <c r="AB90" s="9" t="s">
        <v>106</v>
      </c>
      <c r="AC90" s="5" t="s">
        <v>20</v>
      </c>
      <c r="AD90" s="12">
        <v>0</v>
      </c>
      <c r="AE90" s="12">
        <v>0</v>
      </c>
      <c r="AF90" s="12">
        <v>0</v>
      </c>
      <c r="AG90" s="11">
        <v>500000</v>
      </c>
      <c r="AH90" s="12">
        <v>0</v>
      </c>
      <c r="AI90" s="12">
        <v>0</v>
      </c>
      <c r="AJ90" s="11">
        <f t="shared" si="5"/>
        <v>500000</v>
      </c>
      <c r="AK90" s="6">
        <v>2021</v>
      </c>
      <c r="AL90" s="1"/>
    </row>
    <row r="91" spans="1:38" s="28" customFormat="1" ht="24">
      <c r="A91" s="52"/>
      <c r="B91" s="52"/>
      <c r="C91" s="52"/>
      <c r="D91" s="53"/>
      <c r="E91" s="53"/>
      <c r="F91" s="53"/>
      <c r="G91" s="53"/>
      <c r="H91" s="53"/>
      <c r="I91" s="53"/>
      <c r="J91" s="53"/>
      <c r="K91" s="53"/>
      <c r="L91" s="54"/>
      <c r="M91" s="54"/>
      <c r="N91" s="54"/>
      <c r="O91" s="54"/>
      <c r="P91" s="54"/>
      <c r="Q91" s="54"/>
      <c r="R91" s="3">
        <v>0</v>
      </c>
      <c r="S91" s="3">
        <v>9</v>
      </c>
      <c r="T91" s="3">
        <v>2</v>
      </c>
      <c r="U91" s="3">
        <v>0</v>
      </c>
      <c r="V91" s="3">
        <v>1</v>
      </c>
      <c r="W91" s="3">
        <v>0</v>
      </c>
      <c r="X91" s="3">
        <v>0</v>
      </c>
      <c r="Y91" s="3">
        <v>5</v>
      </c>
      <c r="Z91" s="3">
        <v>0</v>
      </c>
      <c r="AA91" s="3">
        <v>1</v>
      </c>
      <c r="AB91" s="9" t="s">
        <v>107</v>
      </c>
      <c r="AC91" s="5" t="s">
        <v>95</v>
      </c>
      <c r="AD91" s="12">
        <v>0</v>
      </c>
      <c r="AE91" s="12">
        <v>0</v>
      </c>
      <c r="AF91" s="12">
        <v>0</v>
      </c>
      <c r="AG91" s="12">
        <v>1</v>
      </c>
      <c r="AH91" s="12">
        <v>0</v>
      </c>
      <c r="AI91" s="12">
        <v>0</v>
      </c>
      <c r="AJ91" s="12">
        <f t="shared" si="5"/>
        <v>1</v>
      </c>
      <c r="AK91" s="6">
        <v>2021</v>
      </c>
      <c r="AL91" s="1"/>
    </row>
    <row r="92" spans="1:38" s="28" customFormat="1" ht="24">
      <c r="A92" s="52"/>
      <c r="B92" s="52"/>
      <c r="C92" s="52"/>
      <c r="D92" s="53"/>
      <c r="E92" s="53"/>
      <c r="F92" s="53"/>
      <c r="G92" s="53"/>
      <c r="H92" s="53"/>
      <c r="I92" s="53"/>
      <c r="J92" s="53"/>
      <c r="K92" s="53"/>
      <c r="L92" s="54"/>
      <c r="M92" s="54"/>
      <c r="N92" s="54"/>
      <c r="O92" s="54"/>
      <c r="P92" s="54"/>
      <c r="Q92" s="54"/>
      <c r="R92" s="3">
        <v>0</v>
      </c>
      <c r="S92" s="3">
        <v>9</v>
      </c>
      <c r="T92" s="3">
        <v>2</v>
      </c>
      <c r="U92" s="3">
        <v>0</v>
      </c>
      <c r="V92" s="3">
        <v>1</v>
      </c>
      <c r="W92" s="3">
        <v>0</v>
      </c>
      <c r="X92" s="3">
        <v>0</v>
      </c>
      <c r="Y92" s="3">
        <v>5</v>
      </c>
      <c r="Z92" s="3">
        <v>0</v>
      </c>
      <c r="AA92" s="3">
        <v>2</v>
      </c>
      <c r="AB92" s="9" t="s">
        <v>108</v>
      </c>
      <c r="AC92" s="5" t="s">
        <v>23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f t="shared" si="5"/>
        <v>0</v>
      </c>
      <c r="AK92" s="6">
        <v>2021</v>
      </c>
      <c r="AL92" s="1"/>
    </row>
    <row r="93" spans="1:38" s="28" customFormat="1" ht="15">
      <c r="A93" s="52"/>
      <c r="B93" s="52"/>
      <c r="C93" s="52"/>
      <c r="D93" s="53"/>
      <c r="E93" s="53"/>
      <c r="F93" s="53"/>
      <c r="G93" s="53"/>
      <c r="H93" s="53"/>
      <c r="I93" s="53"/>
      <c r="J93" s="53"/>
      <c r="K93" s="53"/>
      <c r="L93" s="54"/>
      <c r="M93" s="54"/>
      <c r="N93" s="54"/>
      <c r="O93" s="54"/>
      <c r="P93" s="54"/>
      <c r="Q93" s="54"/>
      <c r="R93" s="3"/>
      <c r="S93" s="3"/>
      <c r="T93" s="3"/>
      <c r="U93" s="3"/>
      <c r="V93" s="3"/>
      <c r="W93" s="3"/>
      <c r="X93" s="3"/>
      <c r="Y93" s="3"/>
      <c r="Z93" s="3"/>
      <c r="AA93" s="3"/>
      <c r="AB93" s="9"/>
      <c r="AC93" s="5"/>
      <c r="AD93" s="12"/>
      <c r="AE93" s="12"/>
      <c r="AF93" s="12"/>
      <c r="AG93" s="12"/>
      <c r="AH93" s="12"/>
      <c r="AI93" s="12"/>
      <c r="AJ93" s="12"/>
      <c r="AK93" s="6"/>
      <c r="AL93" s="1"/>
    </row>
    <row r="94" spans="1:38" s="28" customFormat="1" ht="24">
      <c r="A94" s="52"/>
      <c r="B94" s="52"/>
      <c r="C94" s="52"/>
      <c r="D94" s="53"/>
      <c r="E94" s="53"/>
      <c r="F94" s="53"/>
      <c r="G94" s="53"/>
      <c r="H94" s="53"/>
      <c r="I94" s="53"/>
      <c r="J94" s="53"/>
      <c r="K94" s="53"/>
      <c r="L94" s="54"/>
      <c r="M94" s="54"/>
      <c r="N94" s="54"/>
      <c r="O94" s="54"/>
      <c r="P94" s="54"/>
      <c r="Q94" s="54"/>
      <c r="R94" s="3">
        <v>0</v>
      </c>
      <c r="S94" s="3">
        <v>9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9" t="s">
        <v>52</v>
      </c>
      <c r="AC94" s="5" t="s">
        <v>20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f>SUM(AD94:AI94)</f>
        <v>0</v>
      </c>
      <c r="AK94" s="6">
        <v>2023</v>
      </c>
      <c r="AL94" s="1"/>
    </row>
    <row r="95" spans="1:38" s="35" customFormat="1" ht="24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4"/>
      <c r="M95" s="54"/>
      <c r="N95" s="54"/>
      <c r="O95" s="54"/>
      <c r="P95" s="54"/>
      <c r="Q95" s="54"/>
      <c r="R95" s="3">
        <v>0</v>
      </c>
      <c r="S95" s="3">
        <v>9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9" t="s">
        <v>57</v>
      </c>
      <c r="AC95" s="5" t="s">
        <v>23</v>
      </c>
      <c r="AD95" s="12">
        <v>8</v>
      </c>
      <c r="AE95" s="12">
        <v>8</v>
      </c>
      <c r="AF95" s="12">
        <v>8</v>
      </c>
      <c r="AG95" s="12">
        <v>8</v>
      </c>
      <c r="AH95" s="12">
        <v>8</v>
      </c>
      <c r="AI95" s="12">
        <v>8</v>
      </c>
      <c r="AJ95" s="12">
        <f>SUM(AD95:AI95)</f>
        <v>48</v>
      </c>
      <c r="AK95" s="6">
        <v>2023</v>
      </c>
      <c r="AL95" s="22"/>
    </row>
    <row r="96" spans="1:38" s="35" customFormat="1" ht="24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4"/>
      <c r="M96" s="54"/>
      <c r="N96" s="54"/>
      <c r="O96" s="54"/>
      <c r="P96" s="54"/>
      <c r="Q96" s="54"/>
      <c r="R96" s="3">
        <v>0</v>
      </c>
      <c r="S96" s="3">
        <v>9</v>
      </c>
      <c r="T96" s="3">
        <v>2</v>
      </c>
      <c r="U96" s="3">
        <v>0</v>
      </c>
      <c r="V96" s="3">
        <v>2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9" t="s">
        <v>53</v>
      </c>
      <c r="AC96" s="5" t="s">
        <v>22</v>
      </c>
      <c r="AD96" s="12" t="s">
        <v>41</v>
      </c>
      <c r="AE96" s="12" t="s">
        <v>41</v>
      </c>
      <c r="AF96" s="12" t="s">
        <v>41</v>
      </c>
      <c r="AG96" s="12" t="s">
        <v>41</v>
      </c>
      <c r="AH96" s="12" t="s">
        <v>41</v>
      </c>
      <c r="AI96" s="12" t="s">
        <v>41</v>
      </c>
      <c r="AJ96" s="12" t="s">
        <v>41</v>
      </c>
      <c r="AK96" s="6">
        <v>2023</v>
      </c>
      <c r="AL96" s="22"/>
    </row>
    <row r="97" spans="1:38" s="35" customFormat="1" ht="2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4"/>
      <c r="M97" s="54"/>
      <c r="N97" s="54"/>
      <c r="O97" s="54"/>
      <c r="P97" s="54"/>
      <c r="Q97" s="54"/>
      <c r="R97" s="3">
        <v>0</v>
      </c>
      <c r="S97" s="3">
        <v>9</v>
      </c>
      <c r="T97" s="3">
        <v>2</v>
      </c>
      <c r="U97" s="3">
        <v>0</v>
      </c>
      <c r="V97" s="3">
        <v>2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9" t="s">
        <v>54</v>
      </c>
      <c r="AC97" s="5" t="s">
        <v>23</v>
      </c>
      <c r="AD97" s="12">
        <v>8</v>
      </c>
      <c r="AE97" s="12">
        <v>8</v>
      </c>
      <c r="AF97" s="12">
        <v>8</v>
      </c>
      <c r="AG97" s="12">
        <v>8</v>
      </c>
      <c r="AH97" s="12">
        <v>8</v>
      </c>
      <c r="AI97" s="12">
        <v>8</v>
      </c>
      <c r="AJ97" s="12">
        <f>SUM(AD97:AI97)</f>
        <v>48</v>
      </c>
      <c r="AK97" s="6">
        <v>2023</v>
      </c>
      <c r="AL97" s="22"/>
    </row>
    <row r="98" spans="1:38" s="35" customFormat="1" ht="25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4"/>
      <c r="M98" s="54"/>
      <c r="N98" s="54"/>
      <c r="O98" s="54"/>
      <c r="P98" s="54"/>
      <c r="Q98" s="54"/>
      <c r="R98" s="3">
        <v>0</v>
      </c>
      <c r="S98" s="3">
        <v>9</v>
      </c>
      <c r="T98" s="3">
        <v>2</v>
      </c>
      <c r="U98" s="3">
        <v>0</v>
      </c>
      <c r="V98" s="3">
        <v>2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9" t="s">
        <v>55</v>
      </c>
      <c r="AC98" s="5" t="s">
        <v>22</v>
      </c>
      <c r="AD98" s="11" t="s">
        <v>41</v>
      </c>
      <c r="AE98" s="11" t="s">
        <v>41</v>
      </c>
      <c r="AF98" s="11" t="s">
        <v>41</v>
      </c>
      <c r="AG98" s="11" t="s">
        <v>41</v>
      </c>
      <c r="AH98" s="11" t="s">
        <v>41</v>
      </c>
      <c r="AI98" s="11" t="s">
        <v>41</v>
      </c>
      <c r="AJ98" s="10" t="s">
        <v>41</v>
      </c>
      <c r="AK98" s="6">
        <v>2023</v>
      </c>
      <c r="AL98" s="22"/>
    </row>
    <row r="99" spans="1:38" s="35" customFormat="1" ht="24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4"/>
      <c r="M99" s="54"/>
      <c r="N99" s="54"/>
      <c r="O99" s="54"/>
      <c r="P99" s="54"/>
      <c r="Q99" s="54"/>
      <c r="R99" s="3">
        <v>0</v>
      </c>
      <c r="S99" s="3">
        <v>9</v>
      </c>
      <c r="T99" s="3">
        <v>2</v>
      </c>
      <c r="U99" s="3">
        <v>0</v>
      </c>
      <c r="V99" s="3">
        <v>2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9" t="s">
        <v>56</v>
      </c>
      <c r="AC99" s="5" t="s">
        <v>23</v>
      </c>
      <c r="AD99" s="25">
        <v>2</v>
      </c>
      <c r="AE99" s="25">
        <v>2</v>
      </c>
      <c r="AF99" s="25">
        <v>2</v>
      </c>
      <c r="AG99" s="25">
        <v>2</v>
      </c>
      <c r="AH99" s="25">
        <v>2</v>
      </c>
      <c r="AI99" s="25">
        <v>2</v>
      </c>
      <c r="AJ99" s="25">
        <f>SUM(AD99:AI99)</f>
        <v>12</v>
      </c>
      <c r="AK99" s="6">
        <v>2023</v>
      </c>
      <c r="AL99" s="22"/>
    </row>
    <row r="100" spans="1:38" s="35" customFormat="1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4"/>
      <c r="M100" s="54"/>
      <c r="N100" s="54"/>
      <c r="O100" s="54"/>
      <c r="P100" s="54"/>
      <c r="Q100" s="54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8"/>
      <c r="AC100" s="5"/>
      <c r="AD100" s="12"/>
      <c r="AE100" s="12"/>
      <c r="AF100" s="12"/>
      <c r="AG100" s="12"/>
      <c r="AH100" s="12"/>
      <c r="AI100" s="12"/>
      <c r="AJ100" s="12"/>
      <c r="AK100" s="6"/>
      <c r="AL100" s="22"/>
    </row>
    <row r="101" spans="1:38" s="35" customFormat="1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17"/>
      <c r="AC101" s="15"/>
      <c r="AD101" s="18"/>
      <c r="AE101" s="18"/>
      <c r="AF101" s="18"/>
      <c r="AG101" s="18"/>
      <c r="AH101" s="18"/>
      <c r="AI101" s="18"/>
      <c r="AJ101" s="18"/>
      <c r="AK101" s="16"/>
      <c r="AL101" s="22"/>
    </row>
    <row r="102" spans="1:38" s="35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55"/>
      <c r="M102" s="55"/>
      <c r="N102" s="55"/>
      <c r="O102" s="55"/>
      <c r="P102" s="55"/>
      <c r="Q102" s="55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6"/>
      <c r="AC102" s="15"/>
      <c r="AD102" s="19"/>
      <c r="AE102" s="19"/>
      <c r="AF102" s="19"/>
      <c r="AG102" s="19"/>
      <c r="AH102" s="19"/>
      <c r="AI102" s="19"/>
      <c r="AJ102" s="21"/>
      <c r="AK102" s="16"/>
      <c r="AL102" s="22"/>
    </row>
    <row r="103" spans="1:38" s="35" customFormat="1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17"/>
      <c r="AC103" s="15"/>
      <c r="AD103" s="18"/>
      <c r="AE103" s="18"/>
      <c r="AF103" s="18"/>
      <c r="AG103" s="18"/>
      <c r="AH103" s="18"/>
      <c r="AI103" s="18"/>
      <c r="AJ103" s="18"/>
      <c r="AK103" s="16"/>
      <c r="AL103" s="22"/>
    </row>
    <row r="104" spans="1:38" s="35" customFormat="1" ht="86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17"/>
      <c r="AC104" s="15"/>
      <c r="AD104" s="18"/>
      <c r="AE104" s="18"/>
      <c r="AF104" s="18"/>
      <c r="AG104" s="18"/>
      <c r="AH104" s="18"/>
      <c r="AI104" s="18"/>
      <c r="AJ104" s="18"/>
      <c r="AK104" s="16"/>
      <c r="AL104" s="22"/>
    </row>
    <row r="105" spans="1:38" s="35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55"/>
      <c r="M105" s="55"/>
      <c r="N105" s="55"/>
      <c r="O105" s="55"/>
      <c r="P105" s="55"/>
      <c r="Q105" s="55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6"/>
      <c r="AC105" s="15"/>
      <c r="AD105" s="19"/>
      <c r="AE105" s="19"/>
      <c r="AF105" s="19"/>
      <c r="AG105" s="19"/>
      <c r="AH105" s="19"/>
      <c r="AI105" s="19"/>
      <c r="AJ105" s="21"/>
      <c r="AK105" s="16"/>
      <c r="AL105" s="22"/>
    </row>
    <row r="106" spans="1:38" s="35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55"/>
      <c r="M106" s="55"/>
      <c r="N106" s="55"/>
      <c r="O106" s="55"/>
      <c r="P106" s="55"/>
      <c r="Q106" s="55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6"/>
      <c r="AC106" s="15"/>
      <c r="AD106" s="19"/>
      <c r="AE106" s="19"/>
      <c r="AF106" s="19"/>
      <c r="AG106" s="19"/>
      <c r="AH106" s="19"/>
      <c r="AI106" s="19"/>
      <c r="AJ106" s="19"/>
      <c r="AK106" s="16"/>
      <c r="AL106" s="22"/>
    </row>
    <row r="107" spans="1:38" s="35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55"/>
      <c r="M107" s="55"/>
      <c r="N107" s="55"/>
      <c r="O107" s="55"/>
      <c r="P107" s="55"/>
      <c r="Q107" s="55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6"/>
      <c r="AC107" s="15"/>
      <c r="AD107" s="19"/>
      <c r="AE107" s="19"/>
      <c r="AF107" s="19"/>
      <c r="AG107" s="19"/>
      <c r="AH107" s="19"/>
      <c r="AI107" s="19"/>
      <c r="AJ107" s="21"/>
      <c r="AK107" s="16"/>
      <c r="AL107" s="22"/>
    </row>
    <row r="108" spans="1:38" s="35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55"/>
      <c r="M108" s="55"/>
      <c r="N108" s="55"/>
      <c r="O108" s="55"/>
      <c r="P108" s="55"/>
      <c r="Q108" s="55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6"/>
      <c r="AC108" s="15"/>
      <c r="AD108" s="19"/>
      <c r="AE108" s="19"/>
      <c r="AF108" s="19"/>
      <c r="AG108" s="19"/>
      <c r="AH108" s="19"/>
      <c r="AI108" s="19"/>
      <c r="AJ108" s="19"/>
      <c r="AK108" s="16"/>
      <c r="AL108" s="22"/>
    </row>
    <row r="109" spans="1:38" s="35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55"/>
      <c r="M109" s="55"/>
      <c r="N109" s="55"/>
      <c r="O109" s="55"/>
      <c r="P109" s="55"/>
      <c r="Q109" s="55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6"/>
      <c r="AC109" s="15"/>
      <c r="AD109" s="19"/>
      <c r="AE109" s="19"/>
      <c r="AF109" s="19"/>
      <c r="AG109" s="19"/>
      <c r="AH109" s="19"/>
      <c r="AI109" s="19"/>
      <c r="AJ109" s="21"/>
      <c r="AK109" s="16"/>
      <c r="AL109" s="22"/>
    </row>
    <row r="110" spans="1:38" s="35" customFormat="1" ht="16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55"/>
      <c r="M110" s="55"/>
      <c r="N110" s="55"/>
      <c r="O110" s="55"/>
      <c r="P110" s="55"/>
      <c r="Q110" s="55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17"/>
      <c r="AC110" s="15"/>
      <c r="AD110" s="20"/>
      <c r="AE110" s="20"/>
      <c r="AF110" s="20"/>
      <c r="AG110" s="20"/>
      <c r="AH110" s="20"/>
      <c r="AI110" s="20"/>
      <c r="AJ110" s="20"/>
      <c r="AK110" s="16"/>
      <c r="AL110" s="22"/>
    </row>
    <row r="111" spans="1:38" s="35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55"/>
      <c r="M111" s="55"/>
      <c r="N111" s="55"/>
      <c r="O111" s="55"/>
      <c r="P111" s="55"/>
      <c r="Q111" s="55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56"/>
      <c r="AC111" s="15"/>
      <c r="AD111" s="19"/>
      <c r="AE111" s="19"/>
      <c r="AF111" s="19"/>
      <c r="AG111" s="19"/>
      <c r="AH111" s="19"/>
      <c r="AI111" s="19"/>
      <c r="AJ111" s="21"/>
      <c r="AK111" s="16"/>
      <c r="AL111" s="22"/>
    </row>
    <row r="112" spans="1:38" s="35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55"/>
      <c r="M112" s="55"/>
      <c r="N112" s="55"/>
      <c r="O112" s="55"/>
      <c r="P112" s="55"/>
      <c r="Q112" s="55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17"/>
      <c r="AC112" s="15"/>
      <c r="AD112" s="19"/>
      <c r="AE112" s="19"/>
      <c r="AF112" s="19"/>
      <c r="AG112" s="19"/>
      <c r="AH112" s="19"/>
      <c r="AI112" s="19"/>
      <c r="AJ112" s="19"/>
      <c r="AK112" s="16"/>
      <c r="AL112" s="22"/>
    </row>
    <row r="113" spans="1:38" s="35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55"/>
      <c r="M113" s="55"/>
      <c r="N113" s="55"/>
      <c r="O113" s="55"/>
      <c r="P113" s="55"/>
      <c r="Q113" s="55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56"/>
      <c r="AC113" s="15"/>
      <c r="AD113" s="19"/>
      <c r="AE113" s="19"/>
      <c r="AF113" s="19"/>
      <c r="AG113" s="19"/>
      <c r="AH113" s="19"/>
      <c r="AI113" s="19"/>
      <c r="AJ113" s="19"/>
      <c r="AK113" s="16"/>
      <c r="AL113" s="22"/>
    </row>
    <row r="114" spans="1:38" s="35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55"/>
      <c r="M114" s="55"/>
      <c r="N114" s="55"/>
      <c r="O114" s="55"/>
      <c r="P114" s="55"/>
      <c r="Q114" s="55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17"/>
      <c r="AC114" s="15"/>
      <c r="AD114" s="19"/>
      <c r="AE114" s="19"/>
      <c r="AF114" s="19"/>
      <c r="AG114" s="19"/>
      <c r="AH114" s="19"/>
      <c r="AI114" s="19"/>
      <c r="AJ114" s="19"/>
      <c r="AK114" s="16"/>
      <c r="AL114" s="22"/>
    </row>
    <row r="115" spans="1:38" s="35" customFormat="1" ht="25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55"/>
      <c r="M115" s="55"/>
      <c r="N115" s="55"/>
      <c r="O115" s="55"/>
      <c r="P115" s="55"/>
      <c r="Q115" s="55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17"/>
      <c r="AC115" s="15"/>
      <c r="AD115" s="19"/>
      <c r="AE115" s="19"/>
      <c r="AF115" s="19"/>
      <c r="AG115" s="19"/>
      <c r="AH115" s="19"/>
      <c r="AI115" s="19"/>
      <c r="AJ115" s="19"/>
      <c r="AK115" s="16"/>
      <c r="AL115" s="22"/>
    </row>
    <row r="116" spans="1:36" s="35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57"/>
      <c r="U116" s="57"/>
      <c r="V116" s="57"/>
      <c r="W116" s="57"/>
      <c r="X116" s="57"/>
      <c r="Y116" s="57"/>
      <c r="Z116" s="57"/>
      <c r="AA116" s="57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2"/>
      <c r="U117" s="32"/>
      <c r="V117" s="32"/>
      <c r="W117" s="32"/>
      <c r="X117" s="32"/>
      <c r="Y117" s="32"/>
      <c r="Z117" s="32"/>
      <c r="AA117" s="32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2"/>
      <c r="U118" s="32"/>
      <c r="V118" s="32"/>
      <c r="W118" s="32"/>
      <c r="X118" s="32"/>
      <c r="Y118" s="32"/>
      <c r="Z118" s="32"/>
      <c r="AA118" s="32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2"/>
      <c r="U119" s="32"/>
      <c r="V119" s="32"/>
      <c r="W119" s="32"/>
      <c r="X119" s="32"/>
      <c r="Y119" s="32"/>
      <c r="Z119" s="32"/>
      <c r="AA119" s="32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2"/>
      <c r="U120" s="32"/>
      <c r="V120" s="32"/>
      <c r="W120" s="32"/>
      <c r="X120" s="32"/>
      <c r="Y120" s="32"/>
      <c r="Z120" s="32"/>
      <c r="AA120" s="32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2"/>
      <c r="U121" s="32"/>
      <c r="V121" s="32"/>
      <c r="W121" s="32"/>
      <c r="X121" s="32"/>
      <c r="Y121" s="32"/>
      <c r="Z121" s="32"/>
      <c r="AA121" s="32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2"/>
      <c r="U122" s="32"/>
      <c r="V122" s="32"/>
      <c r="W122" s="32"/>
      <c r="X122" s="32"/>
      <c r="Y122" s="32"/>
      <c r="Z122" s="32"/>
      <c r="AA122" s="32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2"/>
      <c r="U123" s="32"/>
      <c r="V123" s="32"/>
      <c r="W123" s="32"/>
      <c r="X123" s="32"/>
      <c r="Y123" s="32"/>
      <c r="Z123" s="32"/>
      <c r="AA123" s="32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2"/>
      <c r="U124" s="32"/>
      <c r="V124" s="32"/>
      <c r="W124" s="32"/>
      <c r="X124" s="32"/>
      <c r="Y124" s="32"/>
      <c r="Z124" s="32"/>
      <c r="AA124" s="32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2"/>
      <c r="U125" s="32"/>
      <c r="V125" s="32"/>
      <c r="W125" s="32"/>
      <c r="X125" s="32"/>
      <c r="Y125" s="32"/>
      <c r="Z125" s="32"/>
      <c r="AA125" s="32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2"/>
      <c r="U126" s="32"/>
      <c r="V126" s="32"/>
      <c r="W126" s="32"/>
      <c r="X126" s="32"/>
      <c r="Y126" s="32"/>
      <c r="Z126" s="32"/>
      <c r="AA126" s="32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2"/>
      <c r="U127" s="32"/>
      <c r="V127" s="32"/>
      <c r="W127" s="32"/>
      <c r="X127" s="32"/>
      <c r="Y127" s="32"/>
      <c r="Z127" s="32"/>
      <c r="AA127" s="32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2"/>
      <c r="U128" s="32"/>
      <c r="V128" s="32"/>
      <c r="W128" s="32"/>
      <c r="X128" s="32"/>
      <c r="Y128" s="32"/>
      <c r="Z128" s="32"/>
      <c r="AA128" s="32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2"/>
      <c r="U129" s="32"/>
      <c r="V129" s="32"/>
      <c r="W129" s="32"/>
      <c r="X129" s="32"/>
      <c r="Y129" s="32"/>
      <c r="Z129" s="32"/>
      <c r="AA129" s="32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2"/>
      <c r="U130" s="32"/>
      <c r="V130" s="32"/>
      <c r="W130" s="32"/>
      <c r="X130" s="32"/>
      <c r="Y130" s="32"/>
      <c r="Z130" s="32"/>
      <c r="AA130" s="32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2"/>
      <c r="U131" s="32"/>
      <c r="V131" s="32"/>
      <c r="W131" s="32"/>
      <c r="X131" s="32"/>
      <c r="Y131" s="32"/>
      <c r="Z131" s="32"/>
      <c r="AA131" s="32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2"/>
      <c r="U132" s="32"/>
      <c r="V132" s="32"/>
      <c r="W132" s="32"/>
      <c r="X132" s="32"/>
      <c r="Y132" s="32"/>
      <c r="Z132" s="32"/>
      <c r="AA132" s="32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2"/>
      <c r="U133" s="32"/>
      <c r="V133" s="32"/>
      <c r="W133" s="32"/>
      <c r="X133" s="32"/>
      <c r="Y133" s="32"/>
      <c r="Z133" s="32"/>
      <c r="AA133" s="32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2"/>
      <c r="U134" s="32"/>
      <c r="V134" s="32"/>
      <c r="W134" s="32"/>
      <c r="X134" s="32"/>
      <c r="Y134" s="32"/>
      <c r="Z134" s="32"/>
      <c r="AA134" s="32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2"/>
      <c r="U135" s="32"/>
      <c r="V135" s="32"/>
      <c r="W135" s="32"/>
      <c r="X135" s="32"/>
      <c r="Y135" s="32"/>
      <c r="Z135" s="32"/>
      <c r="AA135" s="32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2"/>
      <c r="U136" s="32"/>
      <c r="V136" s="32"/>
      <c r="W136" s="32"/>
      <c r="X136" s="32"/>
      <c r="Y136" s="32"/>
      <c r="Z136" s="32"/>
      <c r="AA136" s="32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2"/>
      <c r="U137" s="32"/>
      <c r="V137" s="32"/>
      <c r="W137" s="32"/>
      <c r="X137" s="32"/>
      <c r="Y137" s="32"/>
      <c r="Z137" s="32"/>
      <c r="AA137" s="32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2"/>
      <c r="U138" s="32"/>
      <c r="V138" s="32"/>
      <c r="W138" s="32"/>
      <c r="X138" s="32"/>
      <c r="Y138" s="32"/>
      <c r="Z138" s="32"/>
      <c r="AA138" s="32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2"/>
      <c r="U139" s="32"/>
      <c r="V139" s="32"/>
      <c r="W139" s="32"/>
      <c r="X139" s="32"/>
      <c r="Y139" s="32"/>
      <c r="Z139" s="32"/>
      <c r="AA139" s="32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2"/>
      <c r="U140" s="32"/>
      <c r="V140" s="32"/>
      <c r="W140" s="32"/>
      <c r="X140" s="32"/>
      <c r="Y140" s="32"/>
      <c r="Z140" s="32"/>
      <c r="AA140" s="32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2"/>
      <c r="U141" s="32"/>
      <c r="V141" s="32"/>
      <c r="W141" s="32"/>
      <c r="X141" s="32"/>
      <c r="Y141" s="32"/>
      <c r="Z141" s="32"/>
      <c r="AA141" s="32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2"/>
      <c r="U142" s="32"/>
      <c r="V142" s="32"/>
      <c r="W142" s="32"/>
      <c r="X142" s="32"/>
      <c r="Y142" s="32"/>
      <c r="Z142" s="32"/>
      <c r="AA142" s="32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2"/>
      <c r="U143" s="32"/>
      <c r="V143" s="32"/>
      <c r="W143" s="32"/>
      <c r="X143" s="32"/>
      <c r="Y143" s="32"/>
      <c r="Z143" s="32"/>
      <c r="AA143" s="32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2"/>
      <c r="U144" s="32"/>
      <c r="V144" s="32"/>
      <c r="W144" s="32"/>
      <c r="X144" s="32"/>
      <c r="Y144" s="32"/>
      <c r="Z144" s="32"/>
      <c r="AA144" s="32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2"/>
      <c r="U145" s="32"/>
      <c r="V145" s="32"/>
      <c r="W145" s="32"/>
      <c r="X145" s="32"/>
      <c r="Y145" s="32"/>
      <c r="Z145" s="32"/>
      <c r="AA145" s="32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2"/>
      <c r="U146" s="32"/>
      <c r="V146" s="32"/>
      <c r="W146" s="32"/>
      <c r="X146" s="32"/>
      <c r="Y146" s="32"/>
      <c r="Z146" s="32"/>
      <c r="AA146" s="32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2"/>
      <c r="U147" s="32"/>
      <c r="V147" s="32"/>
      <c r="W147" s="32"/>
      <c r="X147" s="32"/>
      <c r="Y147" s="32"/>
      <c r="Z147" s="32"/>
      <c r="AA147" s="32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2"/>
      <c r="U148" s="32"/>
      <c r="V148" s="32"/>
      <c r="W148" s="32"/>
      <c r="X148" s="32"/>
      <c r="Y148" s="32"/>
      <c r="Z148" s="32"/>
      <c r="AA148" s="32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2"/>
      <c r="U149" s="32"/>
      <c r="V149" s="32"/>
      <c r="W149" s="32"/>
      <c r="X149" s="32"/>
      <c r="Y149" s="32"/>
      <c r="Z149" s="32"/>
      <c r="AA149" s="32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2"/>
      <c r="U150" s="32"/>
      <c r="V150" s="32"/>
      <c r="W150" s="32"/>
      <c r="X150" s="32"/>
      <c r="Y150" s="32"/>
      <c r="Z150" s="32"/>
      <c r="AA150" s="32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2"/>
      <c r="U151" s="32"/>
      <c r="V151" s="32"/>
      <c r="W151" s="32"/>
      <c r="X151" s="32"/>
      <c r="Y151" s="32"/>
      <c r="Z151" s="32"/>
      <c r="AA151" s="32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2"/>
      <c r="U152" s="32"/>
      <c r="V152" s="32"/>
      <c r="W152" s="32"/>
      <c r="X152" s="32"/>
      <c r="Y152" s="32"/>
      <c r="Z152" s="32"/>
      <c r="AA152" s="32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2"/>
      <c r="U153" s="32"/>
      <c r="V153" s="32"/>
      <c r="W153" s="32"/>
      <c r="X153" s="32"/>
      <c r="Y153" s="32"/>
      <c r="Z153" s="32"/>
      <c r="AA153" s="32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2"/>
      <c r="U154" s="32"/>
      <c r="V154" s="32"/>
      <c r="W154" s="32"/>
      <c r="X154" s="32"/>
      <c r="Y154" s="32"/>
      <c r="Z154" s="32"/>
      <c r="AA154" s="32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2"/>
      <c r="U155" s="32"/>
      <c r="V155" s="32"/>
      <c r="W155" s="32"/>
      <c r="X155" s="32"/>
      <c r="Y155" s="32"/>
      <c r="Z155" s="32"/>
      <c r="AA155" s="32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2"/>
      <c r="U156" s="32"/>
      <c r="V156" s="32"/>
      <c r="W156" s="32"/>
      <c r="X156" s="32"/>
      <c r="Y156" s="32"/>
      <c r="Z156" s="32"/>
      <c r="AA156" s="32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2"/>
      <c r="U157" s="32"/>
      <c r="V157" s="32"/>
      <c r="W157" s="32"/>
      <c r="X157" s="32"/>
      <c r="Y157" s="32"/>
      <c r="Z157" s="32"/>
      <c r="AA157" s="32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2"/>
      <c r="U158" s="32"/>
      <c r="V158" s="32"/>
      <c r="W158" s="32"/>
      <c r="X158" s="32"/>
      <c r="Y158" s="32"/>
      <c r="Z158" s="32"/>
      <c r="AA158" s="32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2"/>
      <c r="U159" s="32"/>
      <c r="V159" s="32"/>
      <c r="W159" s="32"/>
      <c r="X159" s="32"/>
      <c r="Y159" s="32"/>
      <c r="Z159" s="32"/>
      <c r="AA159" s="32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2"/>
      <c r="U160" s="32"/>
      <c r="V160" s="32"/>
      <c r="W160" s="32"/>
      <c r="X160" s="32"/>
      <c r="Y160" s="32"/>
      <c r="Z160" s="32"/>
      <c r="AA160" s="32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2"/>
      <c r="U161" s="32"/>
      <c r="V161" s="32"/>
      <c r="W161" s="32"/>
      <c r="X161" s="32"/>
      <c r="Y161" s="32"/>
      <c r="Z161" s="32"/>
      <c r="AA161" s="32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2"/>
      <c r="U162" s="32"/>
      <c r="V162" s="32"/>
      <c r="W162" s="32"/>
      <c r="X162" s="32"/>
      <c r="Y162" s="32"/>
      <c r="Z162" s="32"/>
      <c r="AA162" s="32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2"/>
      <c r="U163" s="32"/>
      <c r="V163" s="32"/>
      <c r="W163" s="32"/>
      <c r="X163" s="32"/>
      <c r="Y163" s="32"/>
      <c r="Z163" s="32"/>
      <c r="AA163" s="32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2"/>
      <c r="U164" s="32"/>
      <c r="V164" s="32"/>
      <c r="W164" s="32"/>
      <c r="X164" s="32"/>
      <c r="Y164" s="32"/>
      <c r="Z164" s="32"/>
      <c r="AA164" s="32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2"/>
      <c r="U165" s="32"/>
      <c r="V165" s="32"/>
      <c r="W165" s="32"/>
      <c r="X165" s="32"/>
      <c r="Y165" s="32"/>
      <c r="Z165" s="32"/>
      <c r="AA165" s="32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2"/>
      <c r="U166" s="32"/>
      <c r="V166" s="32"/>
      <c r="W166" s="32"/>
      <c r="X166" s="32"/>
      <c r="Y166" s="32"/>
      <c r="Z166" s="32"/>
      <c r="AA166" s="32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2"/>
      <c r="U167" s="32"/>
      <c r="V167" s="32"/>
      <c r="W167" s="32"/>
      <c r="X167" s="32"/>
      <c r="Y167" s="32"/>
      <c r="Z167" s="32"/>
      <c r="AA167" s="32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2"/>
      <c r="U168" s="32"/>
      <c r="V168" s="32"/>
      <c r="W168" s="32"/>
      <c r="X168" s="32"/>
      <c r="Y168" s="32"/>
      <c r="Z168" s="32"/>
      <c r="AA168" s="32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2"/>
      <c r="U169" s="32"/>
      <c r="V169" s="32"/>
      <c r="W169" s="32"/>
      <c r="X169" s="32"/>
      <c r="Y169" s="32"/>
      <c r="Z169" s="32"/>
      <c r="AA169" s="32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2"/>
      <c r="U170" s="32"/>
      <c r="V170" s="32"/>
      <c r="W170" s="32"/>
      <c r="X170" s="32"/>
      <c r="Y170" s="32"/>
      <c r="Z170" s="32"/>
      <c r="AA170" s="32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2"/>
      <c r="U171" s="32"/>
      <c r="V171" s="32"/>
      <c r="W171" s="32"/>
      <c r="X171" s="32"/>
      <c r="Y171" s="32"/>
      <c r="Z171" s="32"/>
      <c r="AA171" s="32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2"/>
      <c r="U172" s="32"/>
      <c r="V172" s="32"/>
      <c r="W172" s="32"/>
      <c r="X172" s="32"/>
      <c r="Y172" s="32"/>
      <c r="Z172" s="32"/>
      <c r="AA172" s="32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2"/>
      <c r="U173" s="32"/>
      <c r="V173" s="32"/>
      <c r="W173" s="32"/>
      <c r="X173" s="32"/>
      <c r="Y173" s="32"/>
      <c r="Z173" s="32"/>
      <c r="AA173" s="32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2"/>
      <c r="U174" s="32"/>
      <c r="V174" s="32"/>
      <c r="W174" s="32"/>
      <c r="X174" s="32"/>
      <c r="Y174" s="32"/>
      <c r="Z174" s="32"/>
      <c r="AA174" s="32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2"/>
      <c r="U175" s="32"/>
      <c r="V175" s="32"/>
      <c r="W175" s="32"/>
      <c r="X175" s="32"/>
      <c r="Y175" s="32"/>
      <c r="Z175" s="32"/>
      <c r="AA175" s="32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2"/>
      <c r="U176" s="32"/>
      <c r="V176" s="32"/>
      <c r="W176" s="32"/>
      <c r="X176" s="32"/>
      <c r="Y176" s="32"/>
      <c r="Z176" s="32"/>
      <c r="AA176" s="32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2"/>
      <c r="U177" s="32"/>
      <c r="V177" s="32"/>
      <c r="W177" s="32"/>
      <c r="X177" s="32"/>
      <c r="Y177" s="32"/>
      <c r="Z177" s="32"/>
      <c r="AA177" s="32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2"/>
      <c r="U178" s="32"/>
      <c r="V178" s="32"/>
      <c r="W178" s="32"/>
      <c r="X178" s="32"/>
      <c r="Y178" s="32"/>
      <c r="Z178" s="32"/>
      <c r="AA178" s="32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2"/>
      <c r="U179" s="32"/>
      <c r="V179" s="32"/>
      <c r="W179" s="32"/>
      <c r="X179" s="32"/>
      <c r="Y179" s="32"/>
      <c r="Z179" s="32"/>
      <c r="AA179" s="32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2"/>
      <c r="U180" s="32"/>
      <c r="V180" s="32"/>
      <c r="W180" s="32"/>
      <c r="X180" s="32"/>
      <c r="Y180" s="32"/>
      <c r="Z180" s="32"/>
      <c r="AA180" s="32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2"/>
      <c r="U181" s="32"/>
      <c r="V181" s="32"/>
      <c r="W181" s="32"/>
      <c r="X181" s="32"/>
      <c r="Y181" s="32"/>
      <c r="Z181" s="32"/>
      <c r="AA181" s="32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2"/>
      <c r="U182" s="32"/>
      <c r="V182" s="32"/>
      <c r="W182" s="32"/>
      <c r="X182" s="32"/>
      <c r="Y182" s="32"/>
      <c r="Z182" s="32"/>
      <c r="AA182" s="32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2"/>
      <c r="U183" s="32"/>
      <c r="V183" s="32"/>
      <c r="W183" s="32"/>
      <c r="X183" s="32"/>
      <c r="Y183" s="32"/>
      <c r="Z183" s="32"/>
      <c r="AA183" s="32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2"/>
      <c r="U184" s="32"/>
      <c r="V184" s="32"/>
      <c r="W184" s="32"/>
      <c r="X184" s="32"/>
      <c r="Y184" s="32"/>
      <c r="Z184" s="32"/>
      <c r="AA184" s="32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2"/>
      <c r="U185" s="32"/>
      <c r="V185" s="32"/>
      <c r="W185" s="32"/>
      <c r="X185" s="32"/>
      <c r="Y185" s="32"/>
      <c r="Z185" s="32"/>
      <c r="AA185" s="32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2"/>
      <c r="U186" s="32"/>
      <c r="V186" s="32"/>
      <c r="W186" s="32"/>
      <c r="X186" s="32"/>
      <c r="Y186" s="32"/>
      <c r="Z186" s="32"/>
      <c r="AA186" s="32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2"/>
      <c r="U187" s="32"/>
      <c r="V187" s="32"/>
      <c r="W187" s="32"/>
      <c r="X187" s="32"/>
      <c r="Y187" s="32"/>
      <c r="Z187" s="32"/>
      <c r="AA187" s="32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2"/>
      <c r="U188" s="32"/>
      <c r="V188" s="32"/>
      <c r="W188" s="32"/>
      <c r="X188" s="32"/>
      <c r="Y188" s="32"/>
      <c r="Z188" s="32"/>
      <c r="AA188" s="32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2"/>
      <c r="U189" s="32"/>
      <c r="V189" s="32"/>
      <c r="W189" s="32"/>
      <c r="X189" s="32"/>
      <c r="Y189" s="32"/>
      <c r="Z189" s="32"/>
      <c r="AA189" s="32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2"/>
      <c r="U190" s="32"/>
      <c r="V190" s="32"/>
      <c r="W190" s="32"/>
      <c r="X190" s="32"/>
      <c r="Y190" s="32"/>
      <c r="Z190" s="32"/>
      <c r="AA190" s="32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2"/>
      <c r="U191" s="32"/>
      <c r="V191" s="32"/>
      <c r="W191" s="32"/>
      <c r="X191" s="32"/>
      <c r="Y191" s="32"/>
      <c r="Z191" s="32"/>
      <c r="AA191" s="32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2"/>
      <c r="U192" s="32"/>
      <c r="V192" s="32"/>
      <c r="W192" s="32"/>
      <c r="X192" s="32"/>
      <c r="Y192" s="32"/>
      <c r="Z192" s="32"/>
      <c r="AA192" s="32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2"/>
      <c r="U193" s="32"/>
      <c r="V193" s="32"/>
      <c r="W193" s="32"/>
      <c r="X193" s="32"/>
      <c r="Y193" s="32"/>
      <c r="Z193" s="32"/>
      <c r="AA193" s="32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2"/>
      <c r="U194" s="32"/>
      <c r="V194" s="32"/>
      <c r="W194" s="32"/>
      <c r="X194" s="32"/>
      <c r="Y194" s="32"/>
      <c r="Z194" s="32"/>
      <c r="AA194" s="32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2"/>
      <c r="U195" s="32"/>
      <c r="V195" s="32"/>
      <c r="W195" s="32"/>
      <c r="X195" s="32"/>
      <c r="Y195" s="32"/>
      <c r="Z195" s="32"/>
      <c r="AA195" s="32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2"/>
      <c r="U196" s="32"/>
      <c r="V196" s="32"/>
      <c r="W196" s="32"/>
      <c r="X196" s="32"/>
      <c r="Y196" s="32"/>
      <c r="Z196" s="32"/>
      <c r="AA196" s="32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2"/>
      <c r="U197" s="32"/>
      <c r="V197" s="32"/>
      <c r="W197" s="32"/>
      <c r="X197" s="32"/>
      <c r="Y197" s="32"/>
      <c r="Z197" s="32"/>
      <c r="AA197" s="32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2"/>
      <c r="U198" s="32"/>
      <c r="V198" s="32"/>
      <c r="W198" s="32"/>
      <c r="X198" s="32"/>
      <c r="Y198" s="32"/>
      <c r="Z198" s="32"/>
      <c r="AA198" s="32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2"/>
      <c r="U199" s="32"/>
      <c r="V199" s="32"/>
      <c r="W199" s="32"/>
      <c r="X199" s="32"/>
      <c r="Y199" s="32"/>
      <c r="Z199" s="32"/>
      <c r="AA199" s="32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2"/>
      <c r="U200" s="32"/>
      <c r="V200" s="32"/>
      <c r="W200" s="32"/>
      <c r="X200" s="32"/>
      <c r="Y200" s="32"/>
      <c r="Z200" s="32"/>
      <c r="AA200" s="32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2"/>
      <c r="U201" s="32"/>
      <c r="V201" s="32"/>
      <c r="W201" s="32"/>
      <c r="X201" s="32"/>
      <c r="Y201" s="32"/>
      <c r="Z201" s="32"/>
      <c r="AA201" s="32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2"/>
      <c r="U202" s="32"/>
      <c r="V202" s="32"/>
      <c r="W202" s="32"/>
      <c r="X202" s="32"/>
      <c r="Y202" s="32"/>
      <c r="Z202" s="32"/>
      <c r="AA202" s="32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2"/>
      <c r="U203" s="32"/>
      <c r="V203" s="32"/>
      <c r="W203" s="32"/>
      <c r="X203" s="32"/>
      <c r="Y203" s="32"/>
      <c r="Z203" s="32"/>
      <c r="AA203" s="32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28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"/>
      <c r="P204" s="1"/>
      <c r="Q204" s="1"/>
      <c r="R204" s="1"/>
      <c r="S204" s="1"/>
      <c r="T204" s="32"/>
      <c r="U204" s="32"/>
      <c r="V204" s="32"/>
      <c r="W204" s="32"/>
      <c r="X204" s="32"/>
      <c r="Y204" s="32"/>
      <c r="Z204" s="32"/>
      <c r="AA204" s="32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28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"/>
      <c r="P205" s="1"/>
      <c r="Q205" s="1"/>
      <c r="R205" s="1"/>
      <c r="S205" s="1"/>
      <c r="T205" s="32"/>
      <c r="U205" s="32"/>
      <c r="V205" s="32"/>
      <c r="W205" s="32"/>
      <c r="X205" s="32"/>
      <c r="Y205" s="32"/>
      <c r="Z205" s="32"/>
      <c r="AA205" s="32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28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1"/>
      <c r="P206" s="1"/>
      <c r="Q206" s="1"/>
      <c r="R206" s="1"/>
      <c r="S206" s="1"/>
      <c r="T206" s="32"/>
      <c r="U206" s="32"/>
      <c r="V206" s="32"/>
      <c r="W206" s="32"/>
      <c r="X206" s="32"/>
      <c r="Y206" s="32"/>
      <c r="Z206" s="32"/>
      <c r="AA206" s="32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28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1"/>
      <c r="P207" s="1"/>
      <c r="Q207" s="1"/>
      <c r="R207" s="1"/>
      <c r="S207" s="1"/>
      <c r="T207" s="32"/>
      <c r="U207" s="32"/>
      <c r="V207" s="32"/>
      <c r="W207" s="32"/>
      <c r="X207" s="32"/>
      <c r="Y207" s="32"/>
      <c r="Z207" s="32"/>
      <c r="AA207" s="32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28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1"/>
      <c r="P208" s="1"/>
      <c r="Q208" s="1"/>
      <c r="R208" s="1"/>
      <c r="S208" s="1"/>
      <c r="T208" s="32"/>
      <c r="U208" s="32"/>
      <c r="V208" s="32"/>
      <c r="W208" s="32"/>
      <c r="X208" s="32"/>
      <c r="Y208" s="32"/>
      <c r="Z208" s="32"/>
      <c r="AA208" s="32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28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1"/>
      <c r="P209" s="1"/>
      <c r="Q209" s="1"/>
      <c r="R209" s="1"/>
      <c r="S209" s="1"/>
      <c r="T209" s="32"/>
      <c r="U209" s="32"/>
      <c r="V209" s="32"/>
      <c r="W209" s="32"/>
      <c r="X209" s="32"/>
      <c r="Y209" s="32"/>
      <c r="Z209" s="32"/>
      <c r="AA209" s="32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28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1"/>
      <c r="P210" s="1"/>
      <c r="Q210" s="1"/>
      <c r="R210" s="1"/>
      <c r="S210" s="1"/>
      <c r="T210" s="32"/>
      <c r="U210" s="32"/>
      <c r="V210" s="32"/>
      <c r="W210" s="32"/>
      <c r="X210" s="32"/>
      <c r="Y210" s="32"/>
      <c r="Z210" s="32"/>
      <c r="AA210" s="32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28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1"/>
      <c r="P211" s="1"/>
      <c r="Q211" s="1"/>
      <c r="R211" s="1"/>
      <c r="S211" s="1"/>
      <c r="T211" s="32"/>
      <c r="U211" s="32"/>
      <c r="V211" s="32"/>
      <c r="W211" s="32"/>
      <c r="X211" s="32"/>
      <c r="Y211" s="32"/>
      <c r="Z211" s="32"/>
      <c r="AA211" s="32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28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1"/>
      <c r="P212" s="1"/>
      <c r="Q212" s="1"/>
      <c r="R212" s="1"/>
      <c r="S212" s="1"/>
      <c r="T212" s="32"/>
      <c r="U212" s="32"/>
      <c r="V212" s="32"/>
      <c r="W212" s="32"/>
      <c r="X212" s="32"/>
      <c r="Y212" s="32"/>
      <c r="Z212" s="32"/>
      <c r="AA212" s="32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28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1"/>
      <c r="P213" s="1"/>
      <c r="Q213" s="1"/>
      <c r="R213" s="1"/>
      <c r="S213" s="1"/>
      <c r="T213" s="32"/>
      <c r="U213" s="32"/>
      <c r="V213" s="32"/>
      <c r="W213" s="32"/>
      <c r="X213" s="32"/>
      <c r="Y213" s="32"/>
      <c r="Z213" s="32"/>
      <c r="AA213" s="32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28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1"/>
      <c r="P214" s="1"/>
      <c r="Q214" s="1"/>
      <c r="R214" s="1"/>
      <c r="S214" s="1"/>
      <c r="T214" s="32"/>
      <c r="U214" s="32"/>
      <c r="V214" s="32"/>
      <c r="W214" s="32"/>
      <c r="X214" s="32"/>
      <c r="Y214" s="32"/>
      <c r="Z214" s="32"/>
      <c r="AA214" s="32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28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1"/>
      <c r="P215" s="1"/>
      <c r="Q215" s="1"/>
      <c r="R215" s="1"/>
      <c r="S215" s="1"/>
      <c r="T215" s="32"/>
      <c r="U215" s="32"/>
      <c r="V215" s="32"/>
      <c r="W215" s="32"/>
      <c r="X215" s="32"/>
      <c r="Y215" s="32"/>
      <c r="Z215" s="32"/>
      <c r="AA215" s="32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28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1"/>
      <c r="P216" s="1"/>
      <c r="Q216" s="1"/>
      <c r="R216" s="1"/>
      <c r="S216" s="1"/>
      <c r="T216" s="32"/>
      <c r="U216" s="32"/>
      <c r="V216" s="32"/>
      <c r="W216" s="32"/>
      <c r="X216" s="32"/>
      <c r="Y216" s="32"/>
      <c r="Z216" s="32"/>
      <c r="AA216" s="32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28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1"/>
      <c r="P217" s="1"/>
      <c r="Q217" s="1"/>
      <c r="R217" s="1"/>
      <c r="S217" s="1"/>
      <c r="T217" s="32"/>
      <c r="U217" s="32"/>
      <c r="V217" s="32"/>
      <c r="W217" s="32"/>
      <c r="X217" s="32"/>
      <c r="Y217" s="32"/>
      <c r="Z217" s="32"/>
      <c r="AA217" s="32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28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1"/>
      <c r="P218" s="1"/>
      <c r="Q218" s="1"/>
      <c r="R218" s="1"/>
      <c r="S218" s="1"/>
      <c r="T218" s="32"/>
      <c r="U218" s="32"/>
      <c r="V218" s="32"/>
      <c r="W218" s="32"/>
      <c r="X218" s="32"/>
      <c r="Y218" s="32"/>
      <c r="Z218" s="32"/>
      <c r="AA218" s="32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28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1"/>
      <c r="P219" s="1"/>
      <c r="Q219" s="1"/>
      <c r="R219" s="1"/>
      <c r="S219" s="1"/>
      <c r="T219" s="32"/>
      <c r="U219" s="32"/>
      <c r="V219" s="32"/>
      <c r="W219" s="32"/>
      <c r="X219" s="32"/>
      <c r="Y219" s="32"/>
      <c r="Z219" s="32"/>
      <c r="AA219" s="32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28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1"/>
      <c r="P220" s="1"/>
      <c r="Q220" s="1"/>
      <c r="R220" s="1"/>
      <c r="S220" s="1"/>
      <c r="T220" s="32"/>
      <c r="U220" s="32"/>
      <c r="V220" s="32"/>
      <c r="W220" s="32"/>
      <c r="X220" s="32"/>
      <c r="Y220" s="32"/>
      <c r="Z220" s="32"/>
      <c r="AA220" s="32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28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1"/>
      <c r="P221" s="1"/>
      <c r="Q221" s="1"/>
      <c r="R221" s="1"/>
      <c r="S221" s="1"/>
      <c r="T221" s="32"/>
      <c r="U221" s="32"/>
      <c r="V221" s="32"/>
      <c r="W221" s="32"/>
      <c r="X221" s="32"/>
      <c r="Y221" s="32"/>
      <c r="Z221" s="32"/>
      <c r="AA221" s="32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28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1"/>
      <c r="P222" s="1"/>
      <c r="Q222" s="1"/>
      <c r="R222" s="1"/>
      <c r="S222" s="1"/>
      <c r="T222" s="32"/>
      <c r="U222" s="32"/>
      <c r="V222" s="32"/>
      <c r="W222" s="32"/>
      <c r="X222" s="32"/>
      <c r="Y222" s="32"/>
      <c r="Z222" s="32"/>
      <c r="AA222" s="32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28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1"/>
      <c r="P223" s="1"/>
      <c r="Q223" s="1"/>
      <c r="R223" s="1"/>
      <c r="S223" s="1"/>
      <c r="T223" s="32"/>
      <c r="U223" s="32"/>
      <c r="V223" s="32"/>
      <c r="W223" s="32"/>
      <c r="X223" s="32"/>
      <c r="Y223" s="32"/>
      <c r="Z223" s="32"/>
      <c r="AA223" s="32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28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1"/>
      <c r="P224" s="1"/>
      <c r="Q224" s="1"/>
      <c r="R224" s="1"/>
      <c r="S224" s="1"/>
      <c r="T224" s="32"/>
      <c r="U224" s="32"/>
      <c r="V224" s="32"/>
      <c r="W224" s="32"/>
      <c r="X224" s="32"/>
      <c r="Y224" s="32"/>
      <c r="Z224" s="32"/>
      <c r="AA224" s="32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s="28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1"/>
      <c r="P225" s="1"/>
      <c r="Q225" s="1"/>
      <c r="R225" s="1"/>
      <c r="S225" s="1"/>
      <c r="T225" s="32"/>
      <c r="U225" s="32"/>
      <c r="V225" s="32"/>
      <c r="W225" s="32"/>
      <c r="X225" s="32"/>
      <c r="Y225" s="32"/>
      <c r="Z225" s="32"/>
      <c r="AA225" s="32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s="28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1"/>
      <c r="P226" s="1"/>
      <c r="Q226" s="1"/>
      <c r="R226" s="1"/>
      <c r="S226" s="1"/>
      <c r="T226" s="32"/>
      <c r="U226" s="32"/>
      <c r="V226" s="32"/>
      <c r="W226" s="32"/>
      <c r="X226" s="32"/>
      <c r="Y226" s="32"/>
      <c r="Z226" s="32"/>
      <c r="AA226" s="32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s="28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1"/>
      <c r="P227" s="1"/>
      <c r="Q227" s="1"/>
      <c r="R227" s="1"/>
      <c r="S227" s="1"/>
      <c r="T227" s="32"/>
      <c r="U227" s="32"/>
      <c r="V227" s="32"/>
      <c r="W227" s="32"/>
      <c r="X227" s="32"/>
      <c r="Y227" s="32"/>
      <c r="Z227" s="32"/>
      <c r="AA227" s="32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s="28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1"/>
      <c r="P228" s="1"/>
      <c r="Q228" s="1"/>
      <c r="R228" s="1"/>
      <c r="S228" s="1"/>
      <c r="T228" s="32"/>
      <c r="U228" s="32"/>
      <c r="V228" s="32"/>
      <c r="W228" s="32"/>
      <c r="X228" s="32"/>
      <c r="Y228" s="32"/>
      <c r="Z228" s="32"/>
      <c r="AA228" s="32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s="28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1"/>
      <c r="P229" s="1"/>
      <c r="Q229" s="1"/>
      <c r="R229" s="1"/>
      <c r="S229" s="1"/>
      <c r="T229" s="32"/>
      <c r="U229" s="32"/>
      <c r="V229" s="32"/>
      <c r="W229" s="32"/>
      <c r="X229" s="32"/>
      <c r="Y229" s="32"/>
      <c r="Z229" s="32"/>
      <c r="AA229" s="32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s="28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1"/>
      <c r="P230" s="1"/>
      <c r="Q230" s="1"/>
      <c r="R230" s="1"/>
      <c r="S230" s="1"/>
      <c r="T230" s="32"/>
      <c r="U230" s="32"/>
      <c r="V230" s="32"/>
      <c r="W230" s="32"/>
      <c r="X230" s="32"/>
      <c r="Y230" s="32"/>
      <c r="Z230" s="32"/>
      <c r="AA230" s="32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s="28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1"/>
      <c r="P231" s="1"/>
      <c r="Q231" s="1"/>
      <c r="R231" s="1"/>
      <c r="S231" s="1"/>
      <c r="T231" s="32"/>
      <c r="U231" s="32"/>
      <c r="V231" s="32"/>
      <c r="W231" s="32"/>
      <c r="X231" s="32"/>
      <c r="Y231" s="32"/>
      <c r="Z231" s="32"/>
      <c r="AA231" s="32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s="28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1"/>
      <c r="P232" s="1"/>
      <c r="Q232" s="1"/>
      <c r="R232" s="1"/>
      <c r="S232" s="1"/>
      <c r="T232" s="32"/>
      <c r="U232" s="32"/>
      <c r="V232" s="32"/>
      <c r="W232" s="32"/>
      <c r="X232" s="32"/>
      <c r="Y232" s="32"/>
      <c r="Z232" s="32"/>
      <c r="AA232" s="32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s="28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1"/>
      <c r="P233" s="1"/>
      <c r="Q233" s="1"/>
      <c r="R233" s="1"/>
      <c r="S233" s="1"/>
      <c r="T233" s="32"/>
      <c r="U233" s="32"/>
      <c r="V233" s="32"/>
      <c r="W233" s="32"/>
      <c r="X233" s="32"/>
      <c r="Y233" s="32"/>
      <c r="Z233" s="32"/>
      <c r="AA233" s="32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s="28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1"/>
      <c r="P234" s="1"/>
      <c r="Q234" s="1"/>
      <c r="R234" s="1"/>
      <c r="S234" s="1"/>
      <c r="T234" s="32"/>
      <c r="U234" s="32"/>
      <c r="V234" s="32"/>
      <c r="W234" s="32"/>
      <c r="X234" s="32"/>
      <c r="Y234" s="32"/>
      <c r="Z234" s="32"/>
      <c r="AA234" s="32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s="28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1"/>
      <c r="P235" s="1"/>
      <c r="Q235" s="1"/>
      <c r="R235" s="1"/>
      <c r="S235" s="1"/>
      <c r="T235" s="32"/>
      <c r="U235" s="32"/>
      <c r="V235" s="32"/>
      <c r="W235" s="32"/>
      <c r="X235" s="32"/>
      <c r="Y235" s="32"/>
      <c r="Z235" s="32"/>
      <c r="AA235" s="32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s="28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1"/>
      <c r="P236" s="1"/>
      <c r="Q236" s="1"/>
      <c r="R236" s="1"/>
      <c r="S236" s="1"/>
      <c r="T236" s="32"/>
      <c r="U236" s="32"/>
      <c r="V236" s="32"/>
      <c r="W236" s="32"/>
      <c r="X236" s="32"/>
      <c r="Y236" s="32"/>
      <c r="Z236" s="32"/>
      <c r="AA236" s="32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s="28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1"/>
      <c r="P237" s="1"/>
      <c r="Q237" s="1"/>
      <c r="R237" s="1"/>
      <c r="S237" s="1"/>
      <c r="T237" s="32"/>
      <c r="U237" s="32"/>
      <c r="V237" s="32"/>
      <c r="W237" s="32"/>
      <c r="X237" s="32"/>
      <c r="Y237" s="32"/>
      <c r="Z237" s="32"/>
      <c r="AA237" s="32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13"/>
      <c r="P238" s="13"/>
      <c r="Q238" s="13"/>
      <c r="R238" s="13"/>
      <c r="S238" s="13"/>
      <c r="T238" s="59"/>
      <c r="U238" s="59"/>
      <c r="V238" s="59"/>
      <c r="W238" s="59"/>
      <c r="X238" s="59"/>
      <c r="Y238" s="59"/>
      <c r="Z238" s="59"/>
      <c r="AA238" s="59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13"/>
      <c r="P239" s="13"/>
      <c r="Q239" s="13"/>
      <c r="R239" s="13"/>
      <c r="S239" s="13"/>
      <c r="T239" s="59"/>
      <c r="U239" s="59"/>
      <c r="V239" s="59"/>
      <c r="W239" s="59"/>
      <c r="X239" s="59"/>
      <c r="Y239" s="59"/>
      <c r="Z239" s="59"/>
      <c r="AA239" s="59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13"/>
      <c r="P240" s="13"/>
      <c r="Q240" s="13"/>
      <c r="R240" s="13"/>
      <c r="S240" s="13"/>
      <c r="T240" s="59"/>
      <c r="U240" s="59"/>
      <c r="V240" s="59"/>
      <c r="W240" s="59"/>
      <c r="X240" s="59"/>
      <c r="Y240" s="59"/>
      <c r="Z240" s="59"/>
      <c r="AA240" s="59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13"/>
      <c r="P241" s="13"/>
      <c r="Q241" s="13"/>
      <c r="R241" s="13"/>
      <c r="S241" s="13"/>
      <c r="T241" s="59"/>
      <c r="U241" s="59"/>
      <c r="V241" s="59"/>
      <c r="W241" s="59"/>
      <c r="X241" s="59"/>
      <c r="Y241" s="59"/>
      <c r="Z241" s="59"/>
      <c r="AA241" s="59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13"/>
      <c r="P242" s="13"/>
      <c r="Q242" s="13"/>
      <c r="R242" s="13"/>
      <c r="S242" s="13"/>
      <c r="T242" s="59"/>
      <c r="U242" s="59"/>
      <c r="V242" s="59"/>
      <c r="W242" s="59"/>
      <c r="X242" s="59"/>
      <c r="Y242" s="59"/>
      <c r="Z242" s="59"/>
      <c r="AA242" s="59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13"/>
      <c r="P243" s="13"/>
      <c r="Q243" s="13"/>
      <c r="R243" s="13"/>
      <c r="S243" s="13"/>
      <c r="T243" s="59"/>
      <c r="U243" s="59"/>
      <c r="V243" s="59"/>
      <c r="W243" s="59"/>
      <c r="X243" s="59"/>
      <c r="Y243" s="59"/>
      <c r="Z243" s="59"/>
      <c r="AA243" s="59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13"/>
      <c r="P244" s="13"/>
      <c r="Q244" s="13"/>
      <c r="R244" s="13"/>
      <c r="S244" s="13"/>
      <c r="T244" s="59"/>
      <c r="U244" s="59"/>
      <c r="V244" s="59"/>
      <c r="W244" s="59"/>
      <c r="X244" s="59"/>
      <c r="Y244" s="59"/>
      <c r="Z244" s="59"/>
      <c r="AA244" s="59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13"/>
      <c r="P245" s="13"/>
      <c r="Q245" s="13"/>
      <c r="R245" s="13"/>
      <c r="S245" s="13"/>
      <c r="T245" s="59"/>
      <c r="U245" s="59"/>
      <c r="V245" s="59"/>
      <c r="W245" s="59"/>
      <c r="X245" s="59"/>
      <c r="Y245" s="59"/>
      <c r="Z245" s="59"/>
      <c r="AA245" s="59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13"/>
      <c r="P246" s="13"/>
      <c r="Q246" s="13"/>
      <c r="R246" s="13"/>
      <c r="S246" s="13"/>
      <c r="T246" s="59"/>
      <c r="U246" s="59"/>
      <c r="V246" s="59"/>
      <c r="W246" s="59"/>
      <c r="X246" s="59"/>
      <c r="Y246" s="59"/>
      <c r="Z246" s="59"/>
      <c r="AA246" s="59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13"/>
      <c r="P247" s="13"/>
      <c r="Q247" s="13"/>
      <c r="R247" s="13"/>
      <c r="S247" s="13"/>
      <c r="T247" s="59"/>
      <c r="U247" s="59"/>
      <c r="V247" s="59"/>
      <c r="W247" s="59"/>
      <c r="X247" s="59"/>
      <c r="Y247" s="59"/>
      <c r="Z247" s="59"/>
      <c r="AA247" s="59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13"/>
      <c r="P248" s="13"/>
      <c r="Q248" s="13"/>
      <c r="R248" s="13"/>
      <c r="S248" s="13"/>
      <c r="T248" s="59"/>
      <c r="U248" s="59"/>
      <c r="V248" s="59"/>
      <c r="W248" s="59"/>
      <c r="X248" s="59"/>
      <c r="Y248" s="59"/>
      <c r="Z248" s="59"/>
      <c r="AA248" s="59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13"/>
      <c r="P249" s="13"/>
      <c r="Q249" s="13"/>
      <c r="R249" s="13"/>
      <c r="S249" s="13"/>
      <c r="T249" s="59"/>
      <c r="U249" s="59"/>
      <c r="V249" s="59"/>
      <c r="W249" s="59"/>
      <c r="X249" s="59"/>
      <c r="Y249" s="59"/>
      <c r="Z249" s="59"/>
      <c r="AA249" s="59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13"/>
      <c r="P250" s="13"/>
      <c r="Q250" s="13"/>
      <c r="R250" s="13"/>
      <c r="S250" s="13"/>
      <c r="T250" s="59"/>
      <c r="U250" s="59"/>
      <c r="V250" s="59"/>
      <c r="W250" s="59"/>
      <c r="X250" s="59"/>
      <c r="Y250" s="59"/>
      <c r="Z250" s="59"/>
      <c r="AA250" s="59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13"/>
      <c r="P251" s="13"/>
      <c r="Q251" s="13"/>
      <c r="R251" s="13"/>
      <c r="S251" s="13"/>
      <c r="T251" s="59"/>
      <c r="U251" s="59"/>
      <c r="V251" s="59"/>
      <c r="W251" s="59"/>
      <c r="X251" s="59"/>
      <c r="Y251" s="59"/>
      <c r="Z251" s="59"/>
      <c r="AA251" s="59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13"/>
      <c r="P252" s="13"/>
      <c r="Q252" s="13"/>
      <c r="R252" s="13"/>
      <c r="S252" s="13"/>
      <c r="T252" s="59"/>
      <c r="U252" s="59"/>
      <c r="V252" s="59"/>
      <c r="W252" s="59"/>
      <c r="X252" s="59"/>
      <c r="Y252" s="59"/>
      <c r="Z252" s="59"/>
      <c r="AA252" s="59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13"/>
      <c r="P253" s="13"/>
      <c r="Q253" s="13"/>
      <c r="R253" s="13"/>
      <c r="S253" s="13"/>
      <c r="T253" s="59"/>
      <c r="U253" s="59"/>
      <c r="V253" s="59"/>
      <c r="W253" s="59"/>
      <c r="X253" s="59"/>
      <c r="Y253" s="59"/>
      <c r="Z253" s="59"/>
      <c r="AA253" s="59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13"/>
      <c r="P254" s="13"/>
      <c r="Q254" s="13"/>
      <c r="R254" s="13"/>
      <c r="S254" s="13"/>
      <c r="T254" s="59"/>
      <c r="U254" s="59"/>
      <c r="V254" s="59"/>
      <c r="W254" s="59"/>
      <c r="X254" s="59"/>
      <c r="Y254" s="59"/>
      <c r="Z254" s="59"/>
      <c r="AA254" s="59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13"/>
      <c r="P255" s="13"/>
      <c r="Q255" s="13"/>
      <c r="R255" s="13"/>
      <c r="S255" s="13"/>
      <c r="T255" s="59"/>
      <c r="U255" s="59"/>
      <c r="V255" s="59"/>
      <c r="W255" s="59"/>
      <c r="X255" s="59"/>
      <c r="Y255" s="59"/>
      <c r="Z255" s="59"/>
      <c r="AA255" s="59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13"/>
      <c r="P256" s="13"/>
      <c r="Q256" s="13"/>
      <c r="R256" s="13"/>
      <c r="S256" s="13"/>
      <c r="T256" s="59"/>
      <c r="U256" s="59"/>
      <c r="V256" s="59"/>
      <c r="W256" s="59"/>
      <c r="X256" s="59"/>
      <c r="Y256" s="59"/>
      <c r="Z256" s="59"/>
      <c r="AA256" s="59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13"/>
      <c r="P257" s="13"/>
      <c r="Q257" s="13"/>
      <c r="R257" s="13"/>
      <c r="S257" s="13"/>
      <c r="T257" s="59"/>
      <c r="U257" s="59"/>
      <c r="V257" s="59"/>
      <c r="W257" s="59"/>
      <c r="X257" s="59"/>
      <c r="Y257" s="59"/>
      <c r="Z257" s="59"/>
      <c r="AA257" s="59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13"/>
      <c r="P258" s="13"/>
      <c r="Q258" s="13"/>
      <c r="R258" s="13"/>
      <c r="S258" s="13"/>
      <c r="T258" s="59"/>
      <c r="U258" s="59"/>
      <c r="V258" s="59"/>
      <c r="W258" s="59"/>
      <c r="X258" s="59"/>
      <c r="Y258" s="59"/>
      <c r="Z258" s="59"/>
      <c r="AA258" s="59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13"/>
      <c r="P259" s="13"/>
      <c r="Q259" s="13"/>
      <c r="R259" s="13"/>
      <c r="S259" s="13"/>
      <c r="T259" s="59"/>
      <c r="U259" s="59"/>
      <c r="V259" s="59"/>
      <c r="W259" s="59"/>
      <c r="X259" s="59"/>
      <c r="Y259" s="59"/>
      <c r="Z259" s="59"/>
      <c r="AA259" s="59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13"/>
      <c r="P260" s="13"/>
      <c r="Q260" s="13"/>
      <c r="R260" s="13"/>
      <c r="S260" s="13"/>
      <c r="T260" s="59"/>
      <c r="U260" s="59"/>
      <c r="V260" s="59"/>
      <c r="W260" s="59"/>
      <c r="X260" s="59"/>
      <c r="Y260" s="59"/>
      <c r="Z260" s="59"/>
      <c r="AA260" s="59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13"/>
      <c r="P261" s="13"/>
      <c r="Q261" s="13"/>
      <c r="R261" s="13"/>
      <c r="S261" s="13"/>
      <c r="T261" s="59"/>
      <c r="U261" s="59"/>
      <c r="V261" s="59"/>
      <c r="W261" s="59"/>
      <c r="X261" s="59"/>
      <c r="Y261" s="59"/>
      <c r="Z261" s="59"/>
      <c r="AA261" s="59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13"/>
      <c r="P262" s="13"/>
      <c r="Q262" s="13"/>
      <c r="R262" s="13"/>
      <c r="S262" s="13"/>
      <c r="T262" s="59"/>
      <c r="U262" s="59"/>
      <c r="V262" s="59"/>
      <c r="W262" s="59"/>
      <c r="X262" s="59"/>
      <c r="Y262" s="59"/>
      <c r="Z262" s="59"/>
      <c r="AA262" s="59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13"/>
      <c r="P263" s="13"/>
      <c r="Q263" s="13"/>
      <c r="R263" s="13"/>
      <c r="S263" s="13"/>
      <c r="T263" s="59"/>
      <c r="U263" s="59"/>
      <c r="V263" s="59"/>
      <c r="W263" s="59"/>
      <c r="X263" s="59"/>
      <c r="Y263" s="59"/>
      <c r="Z263" s="59"/>
      <c r="AA263" s="59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13"/>
      <c r="P264" s="13"/>
      <c r="Q264" s="13"/>
      <c r="R264" s="13"/>
      <c r="S264" s="13"/>
      <c r="T264" s="59"/>
      <c r="U264" s="59"/>
      <c r="V264" s="59"/>
      <c r="W264" s="59"/>
      <c r="X264" s="59"/>
      <c r="Y264" s="59"/>
      <c r="Z264" s="59"/>
      <c r="AA264" s="59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13"/>
      <c r="P265" s="13"/>
      <c r="Q265" s="13"/>
      <c r="R265" s="13"/>
      <c r="S265" s="13"/>
      <c r="T265" s="59"/>
      <c r="U265" s="59"/>
      <c r="V265" s="59"/>
      <c r="W265" s="59"/>
      <c r="X265" s="59"/>
      <c r="Y265" s="59"/>
      <c r="Z265" s="59"/>
      <c r="AA265" s="59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13"/>
      <c r="P266" s="13"/>
      <c r="Q266" s="13"/>
      <c r="R266" s="13"/>
      <c r="S266" s="13"/>
      <c r="T266" s="59"/>
      <c r="U266" s="59"/>
      <c r="V266" s="59"/>
      <c r="W266" s="59"/>
      <c r="X266" s="59"/>
      <c r="Y266" s="59"/>
      <c r="Z266" s="59"/>
      <c r="AA266" s="59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13"/>
      <c r="P267" s="13"/>
      <c r="Q267" s="13"/>
      <c r="R267" s="13"/>
      <c r="S267" s="13"/>
      <c r="T267" s="59"/>
      <c r="U267" s="59"/>
      <c r="V267" s="59"/>
      <c r="W267" s="59"/>
      <c r="X267" s="59"/>
      <c r="Y267" s="59"/>
      <c r="Z267" s="59"/>
      <c r="AA267" s="59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13"/>
      <c r="P268" s="13"/>
      <c r="Q268" s="13"/>
      <c r="R268" s="13"/>
      <c r="S268" s="13"/>
      <c r="T268" s="59"/>
      <c r="U268" s="59"/>
      <c r="V268" s="59"/>
      <c r="W268" s="59"/>
      <c r="X268" s="59"/>
      <c r="Y268" s="59"/>
      <c r="Z268" s="59"/>
      <c r="AA268" s="59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13"/>
      <c r="P269" s="13"/>
      <c r="Q269" s="13"/>
      <c r="R269" s="13"/>
      <c r="S269" s="13"/>
      <c r="T269" s="59"/>
      <c r="U269" s="59"/>
      <c r="V269" s="59"/>
      <c r="W269" s="59"/>
      <c r="X269" s="59"/>
      <c r="Y269" s="59"/>
      <c r="Z269" s="59"/>
      <c r="AA269" s="59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13"/>
      <c r="P270" s="13"/>
      <c r="Q270" s="13"/>
      <c r="R270" s="13"/>
      <c r="S270" s="13"/>
      <c r="T270" s="59"/>
      <c r="U270" s="59"/>
      <c r="V270" s="59"/>
      <c r="W270" s="59"/>
      <c r="X270" s="59"/>
      <c r="Y270" s="59"/>
      <c r="Z270" s="59"/>
      <c r="AA270" s="59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13"/>
      <c r="P271" s="13"/>
      <c r="Q271" s="13"/>
      <c r="R271" s="13"/>
      <c r="S271" s="13"/>
      <c r="T271" s="59"/>
      <c r="U271" s="59"/>
      <c r="V271" s="59"/>
      <c r="W271" s="59"/>
      <c r="X271" s="59"/>
      <c r="Y271" s="59"/>
      <c r="Z271" s="59"/>
      <c r="AA271" s="59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13"/>
      <c r="P272" s="13"/>
      <c r="Q272" s="13"/>
      <c r="R272" s="13"/>
      <c r="S272" s="13"/>
      <c r="T272" s="59"/>
      <c r="U272" s="59"/>
      <c r="V272" s="59"/>
      <c r="W272" s="59"/>
      <c r="X272" s="59"/>
      <c r="Y272" s="59"/>
      <c r="Z272" s="59"/>
      <c r="AA272" s="59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13"/>
      <c r="P273" s="13"/>
      <c r="Q273" s="13"/>
      <c r="R273" s="13"/>
      <c r="S273" s="13"/>
      <c r="T273" s="59"/>
      <c r="U273" s="59"/>
      <c r="V273" s="59"/>
      <c r="W273" s="59"/>
      <c r="X273" s="59"/>
      <c r="Y273" s="59"/>
      <c r="Z273" s="59"/>
      <c r="AA273" s="59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13"/>
      <c r="P274" s="13"/>
      <c r="Q274" s="13"/>
      <c r="R274" s="13"/>
      <c r="S274" s="13"/>
      <c r="T274" s="59"/>
      <c r="U274" s="59"/>
      <c r="V274" s="59"/>
      <c r="W274" s="59"/>
      <c r="X274" s="59"/>
      <c r="Y274" s="59"/>
      <c r="Z274" s="59"/>
      <c r="AA274" s="59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13"/>
      <c r="P275" s="13"/>
      <c r="Q275" s="13"/>
      <c r="R275" s="13"/>
      <c r="S275" s="13"/>
      <c r="T275" s="59"/>
      <c r="U275" s="59"/>
      <c r="V275" s="59"/>
      <c r="W275" s="59"/>
      <c r="X275" s="59"/>
      <c r="Y275" s="59"/>
      <c r="Z275" s="59"/>
      <c r="AA275" s="59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13"/>
      <c r="P276" s="13"/>
      <c r="Q276" s="13"/>
      <c r="R276" s="13"/>
      <c r="S276" s="13"/>
      <c r="T276" s="59"/>
      <c r="U276" s="59"/>
      <c r="V276" s="59"/>
      <c r="W276" s="59"/>
      <c r="X276" s="59"/>
      <c r="Y276" s="59"/>
      <c r="Z276" s="59"/>
      <c r="AA276" s="59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13"/>
      <c r="P277" s="13"/>
      <c r="Q277" s="13"/>
      <c r="R277" s="13"/>
      <c r="S277" s="13"/>
      <c r="T277" s="59"/>
      <c r="U277" s="59"/>
      <c r="V277" s="59"/>
      <c r="W277" s="59"/>
      <c r="X277" s="59"/>
      <c r="Y277" s="59"/>
      <c r="Z277" s="59"/>
      <c r="AA277" s="59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13"/>
      <c r="P278" s="13"/>
      <c r="Q278" s="13"/>
      <c r="R278" s="13"/>
      <c r="S278" s="13"/>
      <c r="T278" s="59"/>
      <c r="U278" s="59"/>
      <c r="V278" s="59"/>
      <c r="W278" s="59"/>
      <c r="X278" s="59"/>
      <c r="Y278" s="59"/>
      <c r="Z278" s="59"/>
      <c r="AA278" s="59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13"/>
      <c r="P279" s="13"/>
      <c r="Q279" s="13"/>
      <c r="R279" s="13"/>
      <c r="S279" s="13"/>
      <c r="T279" s="59"/>
      <c r="U279" s="59"/>
      <c r="V279" s="59"/>
      <c r="W279" s="59"/>
      <c r="X279" s="59"/>
      <c r="Y279" s="59"/>
      <c r="Z279" s="59"/>
      <c r="AA279" s="59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13"/>
      <c r="P280" s="13"/>
      <c r="Q280" s="13"/>
      <c r="R280" s="13"/>
      <c r="S280" s="13"/>
      <c r="T280" s="59"/>
      <c r="U280" s="59"/>
      <c r="V280" s="59"/>
      <c r="W280" s="59"/>
      <c r="X280" s="59"/>
      <c r="Y280" s="59"/>
      <c r="Z280" s="59"/>
      <c r="AA280" s="59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13"/>
      <c r="P281" s="13"/>
      <c r="Q281" s="13"/>
      <c r="R281" s="13"/>
      <c r="S281" s="13"/>
      <c r="T281" s="59"/>
      <c r="U281" s="59"/>
      <c r="V281" s="59"/>
      <c r="W281" s="59"/>
      <c r="X281" s="59"/>
      <c r="Y281" s="59"/>
      <c r="Z281" s="59"/>
      <c r="AA281" s="59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13"/>
      <c r="P282" s="13"/>
      <c r="Q282" s="13"/>
      <c r="R282" s="13"/>
      <c r="S282" s="13"/>
      <c r="T282" s="59"/>
      <c r="U282" s="59"/>
      <c r="V282" s="59"/>
      <c r="W282" s="59"/>
      <c r="X282" s="59"/>
      <c r="Y282" s="59"/>
      <c r="Z282" s="59"/>
      <c r="AA282" s="59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13"/>
      <c r="P283" s="13"/>
      <c r="Q283" s="13"/>
      <c r="R283" s="13"/>
      <c r="S283" s="13"/>
      <c r="T283" s="59"/>
      <c r="U283" s="59"/>
      <c r="V283" s="59"/>
      <c r="W283" s="59"/>
      <c r="X283" s="59"/>
      <c r="Y283" s="59"/>
      <c r="Z283" s="59"/>
      <c r="AA283" s="59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13"/>
      <c r="P284" s="13"/>
      <c r="Q284" s="13"/>
      <c r="R284" s="13"/>
      <c r="S284" s="13"/>
      <c r="T284" s="59"/>
      <c r="U284" s="59"/>
      <c r="V284" s="59"/>
      <c r="W284" s="59"/>
      <c r="X284" s="59"/>
      <c r="Y284" s="59"/>
      <c r="Z284" s="59"/>
      <c r="AA284" s="59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13"/>
      <c r="P285" s="13"/>
      <c r="Q285" s="13"/>
      <c r="R285" s="13"/>
      <c r="S285" s="13"/>
      <c r="T285" s="59"/>
      <c r="U285" s="59"/>
      <c r="V285" s="59"/>
      <c r="W285" s="59"/>
      <c r="X285" s="59"/>
      <c r="Y285" s="59"/>
      <c r="Z285" s="59"/>
      <c r="AA285" s="59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13"/>
      <c r="P286" s="13"/>
      <c r="Q286" s="13"/>
      <c r="R286" s="13"/>
      <c r="S286" s="13"/>
      <c r="T286" s="59"/>
      <c r="U286" s="59"/>
      <c r="V286" s="59"/>
      <c r="W286" s="59"/>
      <c r="X286" s="59"/>
      <c r="Y286" s="59"/>
      <c r="Z286" s="59"/>
      <c r="AA286" s="59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13"/>
      <c r="P287" s="13"/>
      <c r="Q287" s="13"/>
      <c r="R287" s="13"/>
      <c r="S287" s="13"/>
      <c r="T287" s="59"/>
      <c r="U287" s="59"/>
      <c r="V287" s="59"/>
      <c r="W287" s="59"/>
      <c r="X287" s="59"/>
      <c r="Y287" s="59"/>
      <c r="Z287" s="59"/>
      <c r="AA287" s="59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13"/>
      <c r="P288" s="13"/>
      <c r="Q288" s="13"/>
      <c r="R288" s="13"/>
      <c r="S288" s="13"/>
      <c r="T288" s="59"/>
      <c r="U288" s="59"/>
      <c r="V288" s="59"/>
      <c r="W288" s="59"/>
      <c r="X288" s="59"/>
      <c r="Y288" s="59"/>
      <c r="Z288" s="59"/>
      <c r="AA288" s="59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13"/>
      <c r="P289" s="13"/>
      <c r="Q289" s="13"/>
      <c r="R289" s="13"/>
      <c r="S289" s="13"/>
      <c r="T289" s="59"/>
      <c r="U289" s="59"/>
      <c r="V289" s="59"/>
      <c r="W289" s="59"/>
      <c r="X289" s="59"/>
      <c r="Y289" s="59"/>
      <c r="Z289" s="59"/>
      <c r="AA289" s="59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13"/>
      <c r="P290" s="13"/>
      <c r="Q290" s="13"/>
      <c r="R290" s="13"/>
      <c r="S290" s="13"/>
      <c r="T290" s="59"/>
      <c r="U290" s="59"/>
      <c r="V290" s="59"/>
      <c r="W290" s="59"/>
      <c r="X290" s="59"/>
      <c r="Y290" s="59"/>
      <c r="Z290" s="59"/>
      <c r="AA290" s="59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13"/>
      <c r="P291" s="13"/>
      <c r="Q291" s="13"/>
      <c r="R291" s="13"/>
      <c r="S291" s="13"/>
      <c r="T291" s="59"/>
      <c r="U291" s="59"/>
      <c r="V291" s="59"/>
      <c r="W291" s="59"/>
      <c r="X291" s="59"/>
      <c r="Y291" s="59"/>
      <c r="Z291" s="59"/>
      <c r="AA291" s="59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13"/>
      <c r="P292" s="13"/>
      <c r="Q292" s="13"/>
      <c r="R292" s="13"/>
      <c r="S292" s="13"/>
      <c r="T292" s="59"/>
      <c r="U292" s="59"/>
      <c r="V292" s="59"/>
      <c r="W292" s="59"/>
      <c r="X292" s="59"/>
      <c r="Y292" s="59"/>
      <c r="Z292" s="59"/>
      <c r="AA292" s="59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13"/>
      <c r="P293" s="13"/>
      <c r="Q293" s="13"/>
      <c r="R293" s="13"/>
      <c r="S293" s="13"/>
      <c r="T293" s="59"/>
      <c r="U293" s="59"/>
      <c r="V293" s="59"/>
      <c r="W293" s="59"/>
      <c r="X293" s="59"/>
      <c r="Y293" s="59"/>
      <c r="Z293" s="59"/>
      <c r="AA293" s="59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13"/>
      <c r="P294" s="13"/>
      <c r="Q294" s="13"/>
      <c r="R294" s="13"/>
      <c r="S294" s="13"/>
      <c r="T294" s="59"/>
      <c r="U294" s="59"/>
      <c r="V294" s="59"/>
      <c r="W294" s="59"/>
      <c r="X294" s="59"/>
      <c r="Y294" s="59"/>
      <c r="Z294" s="59"/>
      <c r="AA294" s="59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13"/>
      <c r="P295" s="13"/>
      <c r="Q295" s="13"/>
      <c r="R295" s="13"/>
      <c r="S295" s="13"/>
      <c r="T295" s="59"/>
      <c r="U295" s="59"/>
      <c r="V295" s="59"/>
      <c r="W295" s="59"/>
      <c r="X295" s="59"/>
      <c r="Y295" s="59"/>
      <c r="Z295" s="59"/>
      <c r="AA295" s="59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13"/>
      <c r="P296" s="13"/>
      <c r="Q296" s="13"/>
      <c r="R296" s="13"/>
      <c r="S296" s="13"/>
      <c r="T296" s="59"/>
      <c r="U296" s="59"/>
      <c r="V296" s="59"/>
      <c r="W296" s="59"/>
      <c r="X296" s="59"/>
      <c r="Y296" s="59"/>
      <c r="Z296" s="59"/>
      <c r="AA296" s="59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13"/>
      <c r="P297" s="13"/>
      <c r="Q297" s="13"/>
      <c r="R297" s="13"/>
      <c r="S297" s="13"/>
      <c r="T297" s="59"/>
      <c r="U297" s="59"/>
      <c r="V297" s="59"/>
      <c r="W297" s="59"/>
      <c r="X297" s="59"/>
      <c r="Y297" s="59"/>
      <c r="Z297" s="59"/>
      <c r="AA297" s="59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13"/>
      <c r="P298" s="13"/>
      <c r="Q298" s="13"/>
      <c r="R298" s="13"/>
      <c r="S298" s="13"/>
      <c r="T298" s="59"/>
      <c r="U298" s="59"/>
      <c r="V298" s="59"/>
      <c r="W298" s="59"/>
      <c r="X298" s="59"/>
      <c r="Y298" s="59"/>
      <c r="Z298" s="59"/>
      <c r="AA298" s="59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13"/>
      <c r="P299" s="13"/>
      <c r="Q299" s="13"/>
      <c r="R299" s="13"/>
      <c r="S299" s="13"/>
      <c r="T299" s="59"/>
      <c r="U299" s="59"/>
      <c r="V299" s="59"/>
      <c r="W299" s="59"/>
      <c r="X299" s="59"/>
      <c r="Y299" s="59"/>
      <c r="Z299" s="59"/>
      <c r="AA299" s="59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13"/>
      <c r="P300" s="13"/>
      <c r="Q300" s="13"/>
      <c r="R300" s="13"/>
      <c r="S300" s="13"/>
      <c r="T300" s="59"/>
      <c r="U300" s="59"/>
      <c r="V300" s="59"/>
      <c r="W300" s="59"/>
      <c r="X300" s="59"/>
      <c r="Y300" s="59"/>
      <c r="Z300" s="59"/>
      <c r="AA300" s="59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ht="1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13"/>
      <c r="P301" s="13"/>
      <c r="Q301" s="13"/>
      <c r="R301" s="13"/>
      <c r="S301" s="13"/>
      <c r="T301" s="59"/>
      <c r="U301" s="59"/>
      <c r="V301" s="59"/>
      <c r="W301" s="59"/>
      <c r="X301" s="59"/>
      <c r="Y301" s="59"/>
      <c r="Z301" s="59"/>
      <c r="AA301" s="59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6" ht="1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13"/>
      <c r="P302" s="13"/>
      <c r="Q302" s="13"/>
      <c r="R302" s="13"/>
      <c r="S302" s="13"/>
      <c r="T302" s="59"/>
      <c r="U302" s="59"/>
      <c r="V302" s="59"/>
      <c r="W302" s="59"/>
      <c r="X302" s="59"/>
      <c r="Y302" s="59"/>
      <c r="Z302" s="59"/>
      <c r="AA302" s="59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 spans="1:36" ht="1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13"/>
      <c r="P303" s="13"/>
      <c r="Q303" s="13"/>
      <c r="R303" s="13"/>
      <c r="S303" s="13"/>
      <c r="T303" s="59"/>
      <c r="U303" s="59"/>
      <c r="V303" s="59"/>
      <c r="W303" s="59"/>
      <c r="X303" s="59"/>
      <c r="Y303" s="59"/>
      <c r="Z303" s="59"/>
      <c r="AA303" s="59"/>
      <c r="AB303" s="13"/>
      <c r="AC303" s="13"/>
      <c r="AD303" s="13"/>
      <c r="AE303" s="13"/>
      <c r="AF303" s="13"/>
      <c r="AG303" s="13"/>
      <c r="AH303" s="13"/>
      <c r="AI303" s="13"/>
      <c r="AJ303" s="13"/>
    </row>
    <row r="304" spans="1:36" ht="1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13"/>
      <c r="P304" s="13"/>
      <c r="Q304" s="13"/>
      <c r="R304" s="13"/>
      <c r="S304" s="13"/>
      <c r="T304" s="59"/>
      <c r="U304" s="59"/>
      <c r="V304" s="59"/>
      <c r="W304" s="59"/>
      <c r="X304" s="59"/>
      <c r="Y304" s="59"/>
      <c r="Z304" s="59"/>
      <c r="AA304" s="59"/>
      <c r="AB304" s="13"/>
      <c r="AC304" s="13"/>
      <c r="AD304" s="13"/>
      <c r="AE304" s="13"/>
      <c r="AF304" s="13"/>
      <c r="AG304" s="13"/>
      <c r="AH304" s="13"/>
      <c r="AI304" s="13"/>
      <c r="AJ304" s="13"/>
    </row>
    <row r="305" spans="1:36" ht="1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13"/>
      <c r="P305" s="13"/>
      <c r="Q305" s="13"/>
      <c r="R305" s="13"/>
      <c r="S305" s="13"/>
      <c r="T305" s="59"/>
      <c r="U305" s="59"/>
      <c r="V305" s="59"/>
      <c r="W305" s="59"/>
      <c r="X305" s="59"/>
      <c r="Y305" s="59"/>
      <c r="Z305" s="59"/>
      <c r="AA305" s="59"/>
      <c r="AB305" s="13"/>
      <c r="AC305" s="13"/>
      <c r="AD305" s="13"/>
      <c r="AE305" s="13"/>
      <c r="AF305" s="13"/>
      <c r="AG305" s="13"/>
      <c r="AH305" s="13"/>
      <c r="AI305" s="13"/>
      <c r="AJ305" s="13"/>
    </row>
    <row r="306" spans="1:36" ht="1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13"/>
      <c r="P306" s="13"/>
      <c r="Q306" s="13"/>
      <c r="R306" s="13"/>
      <c r="S306" s="13"/>
      <c r="T306" s="59"/>
      <c r="U306" s="59"/>
      <c r="V306" s="59"/>
      <c r="W306" s="59"/>
      <c r="X306" s="59"/>
      <c r="Y306" s="59"/>
      <c r="Z306" s="59"/>
      <c r="AA306" s="59"/>
      <c r="AB306" s="13"/>
      <c r="AC306" s="13"/>
      <c r="AD306" s="13"/>
      <c r="AE306" s="13"/>
      <c r="AF306" s="13"/>
      <c r="AG306" s="13"/>
      <c r="AH306" s="13"/>
      <c r="AI306" s="13"/>
      <c r="AJ306" s="13"/>
    </row>
    <row r="307" spans="1:36" ht="1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13"/>
      <c r="P307" s="13"/>
      <c r="Q307" s="13"/>
      <c r="R307" s="13"/>
      <c r="S307" s="13"/>
      <c r="T307" s="59"/>
      <c r="U307" s="59"/>
      <c r="V307" s="59"/>
      <c r="W307" s="59"/>
      <c r="X307" s="59"/>
      <c r="Y307" s="59"/>
      <c r="Z307" s="59"/>
      <c r="AA307" s="59"/>
      <c r="AB307" s="13"/>
      <c r="AC307" s="13"/>
      <c r="AD307" s="13"/>
      <c r="AE307" s="13"/>
      <c r="AF307" s="13"/>
      <c r="AG307" s="13"/>
      <c r="AH307" s="13"/>
      <c r="AI307" s="13"/>
      <c r="AJ307" s="13"/>
    </row>
    <row r="308" spans="1:36" ht="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13"/>
      <c r="P308" s="13"/>
      <c r="Q308" s="13"/>
      <c r="R308" s="13"/>
      <c r="S308" s="13"/>
      <c r="T308" s="59"/>
      <c r="U308" s="59"/>
      <c r="V308" s="59"/>
      <c r="W308" s="59"/>
      <c r="X308" s="59"/>
      <c r="Y308" s="59"/>
      <c r="Z308" s="59"/>
      <c r="AA308" s="59"/>
      <c r="AB308" s="13"/>
      <c r="AC308" s="13"/>
      <c r="AD308" s="13"/>
      <c r="AE308" s="13"/>
      <c r="AF308" s="13"/>
      <c r="AG308" s="13"/>
      <c r="AH308" s="13"/>
      <c r="AI308" s="13"/>
      <c r="AJ308" s="13"/>
    </row>
    <row r="309" spans="1:36" ht="1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13"/>
      <c r="P309" s="13"/>
      <c r="Q309" s="13"/>
      <c r="R309" s="13"/>
      <c r="S309" s="13"/>
      <c r="T309" s="59"/>
      <c r="U309" s="59"/>
      <c r="V309" s="59"/>
      <c r="W309" s="59"/>
      <c r="X309" s="59"/>
      <c r="Y309" s="59"/>
      <c r="Z309" s="59"/>
      <c r="AA309" s="59"/>
      <c r="AB309" s="13"/>
      <c r="AC309" s="13"/>
      <c r="AD309" s="13"/>
      <c r="AE309" s="13"/>
      <c r="AF309" s="13"/>
      <c r="AG309" s="13"/>
      <c r="AH309" s="13"/>
      <c r="AI309" s="13"/>
      <c r="AJ309" s="13"/>
    </row>
    <row r="310" spans="1:36" ht="1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13"/>
      <c r="P310" s="13"/>
      <c r="Q310" s="13"/>
      <c r="R310" s="13"/>
      <c r="S310" s="13"/>
      <c r="T310" s="59"/>
      <c r="U310" s="59"/>
      <c r="V310" s="59"/>
      <c r="W310" s="59"/>
      <c r="X310" s="59"/>
      <c r="Y310" s="59"/>
      <c r="Z310" s="59"/>
      <c r="AA310" s="59"/>
      <c r="AB310" s="13"/>
      <c r="AC310" s="13"/>
      <c r="AD310" s="13"/>
      <c r="AE310" s="13"/>
      <c r="AF310" s="13"/>
      <c r="AG310" s="13"/>
      <c r="AH310" s="13"/>
      <c r="AI310" s="13"/>
      <c r="AJ310" s="13"/>
    </row>
    <row r="311" spans="1:36" ht="1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13"/>
      <c r="P311" s="13"/>
      <c r="Q311" s="13"/>
      <c r="R311" s="13"/>
      <c r="S311" s="13"/>
      <c r="T311" s="59"/>
      <c r="U311" s="59"/>
      <c r="V311" s="59"/>
      <c r="W311" s="59"/>
      <c r="X311" s="59"/>
      <c r="Y311" s="59"/>
      <c r="Z311" s="59"/>
      <c r="AA311" s="59"/>
      <c r="AB311" s="13"/>
      <c r="AC311" s="13"/>
      <c r="AD311" s="13"/>
      <c r="AE311" s="13"/>
      <c r="AF311" s="13"/>
      <c r="AG311" s="13"/>
      <c r="AH311" s="13"/>
      <c r="AI311" s="13"/>
      <c r="AJ311" s="13"/>
    </row>
    <row r="312" spans="1:36" ht="1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13"/>
      <c r="P312" s="13"/>
      <c r="Q312" s="13"/>
      <c r="R312" s="13"/>
      <c r="S312" s="13"/>
      <c r="T312" s="59"/>
      <c r="U312" s="59"/>
      <c r="V312" s="59"/>
      <c r="W312" s="59"/>
      <c r="X312" s="59"/>
      <c r="Y312" s="59"/>
      <c r="Z312" s="59"/>
      <c r="AA312" s="59"/>
      <c r="AB312" s="13"/>
      <c r="AC312" s="13"/>
      <c r="AD312" s="13"/>
      <c r="AE312" s="13"/>
      <c r="AF312" s="13"/>
      <c r="AG312" s="13"/>
      <c r="AH312" s="13"/>
      <c r="AI312" s="13"/>
      <c r="AJ312" s="13"/>
    </row>
    <row r="313" spans="1:36" ht="1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13"/>
      <c r="P313" s="13"/>
      <c r="Q313" s="13"/>
      <c r="R313" s="13"/>
      <c r="S313" s="13"/>
      <c r="T313" s="59"/>
      <c r="U313" s="59"/>
      <c r="V313" s="59"/>
      <c r="W313" s="59"/>
      <c r="X313" s="59"/>
      <c r="Y313" s="59"/>
      <c r="Z313" s="59"/>
      <c r="AA313" s="59"/>
      <c r="AB313" s="13"/>
      <c r="AC313" s="13"/>
      <c r="AD313" s="13"/>
      <c r="AE313" s="13"/>
      <c r="AF313" s="13"/>
      <c r="AG313" s="13"/>
      <c r="AH313" s="13"/>
      <c r="AI313" s="13"/>
      <c r="AJ313" s="13"/>
    </row>
    <row r="314" spans="1:36" ht="1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13"/>
      <c r="P314" s="13"/>
      <c r="Q314" s="13"/>
      <c r="R314" s="13"/>
      <c r="S314" s="13"/>
      <c r="T314" s="59"/>
      <c r="U314" s="59"/>
      <c r="V314" s="59"/>
      <c r="W314" s="59"/>
      <c r="X314" s="59"/>
      <c r="Y314" s="59"/>
      <c r="Z314" s="59"/>
      <c r="AA314" s="59"/>
      <c r="AB314" s="13"/>
      <c r="AC314" s="13"/>
      <c r="AD314" s="13"/>
      <c r="AE314" s="13"/>
      <c r="AF314" s="13"/>
      <c r="AG314" s="13"/>
      <c r="AH314" s="13"/>
      <c r="AI314" s="13"/>
      <c r="AJ314" s="13"/>
    </row>
    <row r="315" spans="1:36" ht="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13"/>
      <c r="P315" s="13"/>
      <c r="Q315" s="13"/>
      <c r="R315" s="13"/>
      <c r="S315" s="13"/>
      <c r="T315" s="59"/>
      <c r="U315" s="59"/>
      <c r="V315" s="59"/>
      <c r="W315" s="59"/>
      <c r="X315" s="59"/>
      <c r="Y315" s="59"/>
      <c r="Z315" s="59"/>
      <c r="AA315" s="59"/>
      <c r="AB315" s="13"/>
      <c r="AC315" s="13"/>
      <c r="AD315" s="13"/>
      <c r="AE315" s="13"/>
      <c r="AF315" s="13"/>
      <c r="AG315" s="13"/>
      <c r="AH315" s="13"/>
      <c r="AI315" s="13"/>
      <c r="AJ315" s="13"/>
    </row>
    <row r="316" spans="1:36" ht="1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13"/>
      <c r="P316" s="13"/>
      <c r="Q316" s="13"/>
      <c r="R316" s="13"/>
      <c r="S316" s="13"/>
      <c r="T316" s="59"/>
      <c r="U316" s="59"/>
      <c r="V316" s="59"/>
      <c r="W316" s="59"/>
      <c r="X316" s="59"/>
      <c r="Y316" s="59"/>
      <c r="Z316" s="59"/>
      <c r="AA316" s="59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 spans="1:36" ht="1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13"/>
      <c r="P317" s="13"/>
      <c r="Q317" s="13"/>
      <c r="R317" s="13"/>
      <c r="S317" s="13"/>
      <c r="T317" s="59"/>
      <c r="U317" s="59"/>
      <c r="V317" s="59"/>
      <c r="W317" s="59"/>
      <c r="X317" s="59"/>
      <c r="Y317" s="59"/>
      <c r="Z317" s="59"/>
      <c r="AA317" s="59"/>
      <c r="AB317" s="13"/>
      <c r="AC317" s="13"/>
      <c r="AD317" s="13"/>
      <c r="AE317" s="13"/>
      <c r="AF317" s="13"/>
      <c r="AG317" s="13"/>
      <c r="AH317" s="13"/>
      <c r="AI317" s="13"/>
      <c r="AJ317" s="13"/>
    </row>
    <row r="318" spans="1:36" ht="1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13"/>
      <c r="P318" s="13"/>
      <c r="Q318" s="13"/>
      <c r="R318" s="13"/>
      <c r="S318" s="13"/>
      <c r="T318" s="59"/>
      <c r="U318" s="59"/>
      <c r="V318" s="59"/>
      <c r="W318" s="59"/>
      <c r="X318" s="59"/>
      <c r="Y318" s="59"/>
      <c r="Z318" s="59"/>
      <c r="AA318" s="59"/>
      <c r="AB318" s="13"/>
      <c r="AC318" s="13"/>
      <c r="AD318" s="13"/>
      <c r="AE318" s="13"/>
      <c r="AF318" s="13"/>
      <c r="AG318" s="13"/>
      <c r="AH318" s="13"/>
      <c r="AI318" s="13"/>
      <c r="AJ318" s="13"/>
    </row>
    <row r="319" spans="1:36" ht="1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13"/>
      <c r="P319" s="13"/>
      <c r="Q319" s="13"/>
      <c r="R319" s="13"/>
      <c r="S319" s="13"/>
      <c r="T319" s="59"/>
      <c r="U319" s="59"/>
      <c r="V319" s="59"/>
      <c r="W319" s="59"/>
      <c r="X319" s="59"/>
      <c r="Y319" s="59"/>
      <c r="Z319" s="59"/>
      <c r="AA319" s="59"/>
      <c r="AB319" s="13"/>
      <c r="AC319" s="13"/>
      <c r="AD319" s="13"/>
      <c r="AE319" s="13"/>
      <c r="AF319" s="13"/>
      <c r="AG319" s="13"/>
      <c r="AH319" s="13"/>
      <c r="AI319" s="13"/>
      <c r="AJ319" s="13"/>
    </row>
    <row r="320" spans="1:36" ht="1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13"/>
      <c r="P320" s="13"/>
      <c r="Q320" s="13"/>
      <c r="R320" s="13"/>
      <c r="S320" s="13"/>
      <c r="T320" s="59"/>
      <c r="U320" s="59"/>
      <c r="V320" s="59"/>
      <c r="W320" s="59"/>
      <c r="X320" s="59"/>
      <c r="Y320" s="59"/>
      <c r="Z320" s="59"/>
      <c r="AA320" s="59"/>
      <c r="AB320" s="13"/>
      <c r="AC320" s="13"/>
      <c r="AD320" s="13"/>
      <c r="AE320" s="13"/>
      <c r="AF320" s="13"/>
      <c r="AG320" s="13"/>
      <c r="AH320" s="13"/>
      <c r="AI320" s="13"/>
      <c r="AJ320" s="13"/>
    </row>
    <row r="321" spans="1:36" ht="1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13"/>
      <c r="P321" s="13"/>
      <c r="Q321" s="13"/>
      <c r="R321" s="13"/>
      <c r="S321" s="13"/>
      <c r="T321" s="59"/>
      <c r="U321" s="59"/>
      <c r="V321" s="59"/>
      <c r="W321" s="59"/>
      <c r="X321" s="59"/>
      <c r="Y321" s="59"/>
      <c r="Z321" s="59"/>
      <c r="AA321" s="59"/>
      <c r="AB321" s="13"/>
      <c r="AC321" s="13"/>
      <c r="AD321" s="13"/>
      <c r="AE321" s="13"/>
      <c r="AF321" s="13"/>
      <c r="AG321" s="13"/>
      <c r="AH321" s="13"/>
      <c r="AI321" s="13"/>
      <c r="AJ321" s="13"/>
    </row>
    <row r="322" spans="1:36" ht="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13"/>
      <c r="P322" s="13"/>
      <c r="Q322" s="13"/>
      <c r="R322" s="13"/>
      <c r="S322" s="13"/>
      <c r="T322" s="59"/>
      <c r="U322" s="59"/>
      <c r="V322" s="59"/>
      <c r="W322" s="59"/>
      <c r="X322" s="59"/>
      <c r="Y322" s="59"/>
      <c r="Z322" s="59"/>
      <c r="AA322" s="59"/>
      <c r="AB322" s="13"/>
      <c r="AC322" s="13"/>
      <c r="AD322" s="13"/>
      <c r="AE322" s="13"/>
      <c r="AF322" s="13"/>
      <c r="AG322" s="13"/>
      <c r="AH322" s="13"/>
      <c r="AI322" s="13"/>
      <c r="AJ322" s="13"/>
    </row>
    <row r="323" spans="1:36" ht="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13"/>
      <c r="P323" s="13"/>
      <c r="Q323" s="13"/>
      <c r="R323" s="13"/>
      <c r="S323" s="13"/>
      <c r="T323" s="59"/>
      <c r="U323" s="59"/>
      <c r="V323" s="59"/>
      <c r="W323" s="59"/>
      <c r="X323" s="59"/>
      <c r="Y323" s="59"/>
      <c r="Z323" s="59"/>
      <c r="AA323" s="59"/>
      <c r="AB323" s="13"/>
      <c r="AC323" s="13"/>
      <c r="AD323" s="13"/>
      <c r="AE323" s="13"/>
      <c r="AF323" s="13"/>
      <c r="AG323" s="13"/>
      <c r="AH323" s="13"/>
      <c r="AI323" s="13"/>
      <c r="AJ323" s="13"/>
    </row>
    <row r="324" spans="1:36" ht="1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13"/>
      <c r="P324" s="13"/>
      <c r="Q324" s="13"/>
      <c r="R324" s="13"/>
      <c r="S324" s="13"/>
      <c r="T324" s="59"/>
      <c r="U324" s="59"/>
      <c r="V324" s="59"/>
      <c r="W324" s="59"/>
      <c r="X324" s="59"/>
      <c r="Y324" s="59"/>
      <c r="Z324" s="59"/>
      <c r="AA324" s="59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6" ht="1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13"/>
      <c r="P325" s="13"/>
      <c r="Q325" s="13"/>
      <c r="R325" s="13"/>
      <c r="S325" s="13"/>
      <c r="T325" s="59"/>
      <c r="U325" s="59"/>
      <c r="V325" s="59"/>
      <c r="W325" s="59"/>
      <c r="X325" s="59"/>
      <c r="Y325" s="59"/>
      <c r="Z325" s="59"/>
      <c r="AA325" s="59"/>
      <c r="AB325" s="13"/>
      <c r="AC325" s="13"/>
      <c r="AD325" s="13"/>
      <c r="AE325" s="13"/>
      <c r="AF325" s="13"/>
      <c r="AG325" s="13"/>
      <c r="AH325" s="13"/>
      <c r="AI325" s="13"/>
      <c r="AJ325" s="13"/>
    </row>
    <row r="326" spans="1:36" ht="1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13"/>
      <c r="P326" s="13"/>
      <c r="Q326" s="13"/>
      <c r="R326" s="13"/>
      <c r="S326" s="13"/>
      <c r="T326" s="59"/>
      <c r="U326" s="59"/>
      <c r="V326" s="59"/>
      <c r="W326" s="59"/>
      <c r="X326" s="59"/>
      <c r="Y326" s="59"/>
      <c r="Z326" s="59"/>
      <c r="AA326" s="59"/>
      <c r="AB326" s="13"/>
      <c r="AC326" s="13"/>
      <c r="AD326" s="13"/>
      <c r="AE326" s="13"/>
      <c r="AF326" s="13"/>
      <c r="AG326" s="13"/>
      <c r="AH326" s="13"/>
      <c r="AI326" s="13"/>
      <c r="AJ326" s="13"/>
    </row>
    <row r="327" spans="1:36" ht="1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13"/>
      <c r="P327" s="13"/>
      <c r="Q327" s="13"/>
      <c r="R327" s="13"/>
      <c r="S327" s="13"/>
      <c r="T327" s="59"/>
      <c r="U327" s="59"/>
      <c r="V327" s="59"/>
      <c r="W327" s="59"/>
      <c r="X327" s="59"/>
      <c r="Y327" s="59"/>
      <c r="Z327" s="59"/>
      <c r="AA327" s="59"/>
      <c r="AB327" s="13"/>
      <c r="AC327" s="13"/>
      <c r="AD327" s="13"/>
      <c r="AE327" s="13"/>
      <c r="AF327" s="13"/>
      <c r="AG327" s="13"/>
      <c r="AH327" s="13"/>
      <c r="AI327" s="13"/>
      <c r="AJ327" s="13"/>
    </row>
    <row r="328" spans="1:36" ht="1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13"/>
      <c r="P328" s="13"/>
      <c r="Q328" s="13"/>
      <c r="R328" s="13"/>
      <c r="S328" s="13"/>
      <c r="T328" s="59"/>
      <c r="U328" s="59"/>
      <c r="V328" s="59"/>
      <c r="W328" s="59"/>
      <c r="X328" s="59"/>
      <c r="Y328" s="59"/>
      <c r="Z328" s="59"/>
      <c r="AA328" s="59"/>
      <c r="AB328" s="13"/>
      <c r="AC328" s="13"/>
      <c r="AD328" s="13"/>
      <c r="AE328" s="13"/>
      <c r="AF328" s="13"/>
      <c r="AG328" s="13"/>
      <c r="AH328" s="13"/>
      <c r="AI328" s="13"/>
      <c r="AJ328" s="13"/>
    </row>
    <row r="329" spans="1:36" ht="1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13"/>
      <c r="P329" s="13"/>
      <c r="Q329" s="13"/>
      <c r="R329" s="13"/>
      <c r="S329" s="13"/>
      <c r="T329" s="59"/>
      <c r="U329" s="59"/>
      <c r="V329" s="59"/>
      <c r="W329" s="59"/>
      <c r="X329" s="59"/>
      <c r="Y329" s="59"/>
      <c r="Z329" s="59"/>
      <c r="AA329" s="59"/>
      <c r="AB329" s="13"/>
      <c r="AC329" s="13"/>
      <c r="AD329" s="13"/>
      <c r="AE329" s="13"/>
      <c r="AF329" s="13"/>
      <c r="AG329" s="13"/>
      <c r="AH329" s="13"/>
      <c r="AI329" s="13"/>
      <c r="AJ329" s="13"/>
    </row>
    <row r="330" spans="1:36" ht="1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13"/>
      <c r="P330" s="13"/>
      <c r="Q330" s="13"/>
      <c r="R330" s="13"/>
      <c r="S330" s="13"/>
      <c r="T330" s="59"/>
      <c r="U330" s="59"/>
      <c r="V330" s="59"/>
      <c r="W330" s="59"/>
      <c r="X330" s="59"/>
      <c r="Y330" s="59"/>
      <c r="Z330" s="59"/>
      <c r="AA330" s="59"/>
      <c r="AB330" s="13"/>
      <c r="AC330" s="13"/>
      <c r="AD330" s="13"/>
      <c r="AE330" s="13"/>
      <c r="AF330" s="13"/>
      <c r="AG330" s="13"/>
      <c r="AH330" s="13"/>
      <c r="AI330" s="13"/>
      <c r="AJ330" s="13"/>
    </row>
    <row r="331" spans="1:36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59"/>
      <c r="U331" s="59"/>
      <c r="V331" s="59"/>
      <c r="W331" s="59"/>
      <c r="X331" s="59"/>
      <c r="Y331" s="59"/>
      <c r="Z331" s="59"/>
      <c r="AA331" s="59"/>
      <c r="AB331" s="13"/>
      <c r="AC331" s="13"/>
      <c r="AD331" s="13"/>
      <c r="AE331" s="13"/>
      <c r="AF331" s="13"/>
      <c r="AG331" s="13"/>
      <c r="AH331" s="13"/>
      <c r="AI331" s="13"/>
      <c r="AJ331" s="13"/>
    </row>
    <row r="332" spans="1:36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59"/>
      <c r="U332" s="59"/>
      <c r="V332" s="59"/>
      <c r="W332" s="59"/>
      <c r="X332" s="59"/>
      <c r="Y332" s="59"/>
      <c r="Z332" s="59"/>
      <c r="AA332" s="59"/>
      <c r="AB332" s="13"/>
      <c r="AC332" s="13"/>
      <c r="AD332" s="13"/>
      <c r="AE332" s="13"/>
      <c r="AF332" s="13"/>
      <c r="AG332" s="13"/>
      <c r="AH332" s="13"/>
      <c r="AI332" s="13"/>
      <c r="AJ332" s="13"/>
    </row>
  </sheetData>
  <sheetProtection/>
  <mergeCells count="18"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  <mergeCell ref="AB11:AB13"/>
    <mergeCell ref="AC11:AC13"/>
    <mergeCell ref="L8:AJ8"/>
    <mergeCell ref="L9:AJ9"/>
    <mergeCell ref="AD11:AI12"/>
    <mergeCell ref="AJ11:AK12"/>
    <mergeCell ref="A11:Q11"/>
    <mergeCell ref="R11:AA13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2021-07-27T05:49:48Z</cp:lastPrinted>
  <dcterms:created xsi:type="dcterms:W3CDTF">2017-09-22T04:55:50Z</dcterms:created>
  <dcterms:modified xsi:type="dcterms:W3CDTF">2021-10-05T13:21:14Z</dcterms:modified>
  <cp:category/>
  <cp:version/>
  <cp:contentType/>
  <cp:contentStatus/>
</cp:coreProperties>
</file>