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activeTab="3"/>
  </bookViews>
  <sheets>
    <sheet name="Дефицит " sheetId="1" r:id="rId1"/>
    <sheet name="Дотации" sheetId="2" r:id="rId2"/>
    <sheet name="Субсидии" sheetId="3" r:id="rId3"/>
    <sheet name="Субвенции" sheetId="4" r:id="rId4"/>
  </sheets>
  <definedNames>
    <definedName name="_xlnm.Print_Area" localSheetId="0">'Дефицит '!$A$1:$G$39</definedName>
    <definedName name="_xlnm.Print_Area" localSheetId="1">'Дотации'!$A$1:$E$15</definedName>
    <definedName name="_xlnm.Print_Area" localSheetId="3">'Субвенции'!$A$1:$F$27</definedName>
    <definedName name="_xlnm.Print_Area" localSheetId="2">'Субсидии'!$A$1:$E$49</definedName>
  </definedNames>
  <calcPr fullCalcOnLoad="1"/>
</workbook>
</file>

<file path=xl/sharedStrings.xml><?xml version="1.0" encoding="utf-8"?>
<sst xmlns="http://schemas.openxmlformats.org/spreadsheetml/2006/main" count="226" uniqueCount="180">
  <si>
    <t>Наименование</t>
  </si>
  <si>
    <t>Принято по бюджету</t>
  </si>
  <si>
    <t>Процент исполнения</t>
  </si>
  <si>
    <t>№ п/п</t>
  </si>
  <si>
    <t>Всего субвенций</t>
  </si>
  <si>
    <t>Всего субсидий</t>
  </si>
  <si>
    <t>Х</t>
  </si>
  <si>
    <t>Код</t>
  </si>
  <si>
    <t>х</t>
  </si>
  <si>
    <t>Кредиты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</si>
  <si>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</si>
  <si>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</si>
  <si>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</si>
  <si>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Увеличение остатков средств бюджетов</t>
  </si>
  <si>
    <t>Уменьшение остатков средств бюджетов</t>
  </si>
  <si>
    <t>Исполнение государственных и муниципальных гарантий в валюте Российской Федерации</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</si>
  <si>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</si>
  <si>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</si>
  <si>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</si>
  <si>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</si>
  <si>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Предоставление бюджетных кредитов внутри страны в валюте Российской Федерации</t>
  </si>
  <si>
    <t>Предоставление бюджетных кредитов юридическим лицам из бюджетов муниципальных районов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</si>
  <si>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</si>
  <si>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Прочие источники внутреннего финансирования дефицитов бюджетов</t>
  </si>
  <si>
    <t>Привлечение прочих источников внутреннего финансирования дефицитов бюджетов</t>
  </si>
  <si>
    <t>Привлечение прочих источников внутреннего финансирования дефицита бюджета муниципального района</t>
  </si>
  <si>
    <t>Погашение обязательств за счет прочих источников внутреннего финансирования дефицита бюджета муниципального района</t>
  </si>
  <si>
    <t>01 02 00 00 00 0000 000</t>
  </si>
  <si>
    <t>01 03 00 00 00 0000 000</t>
  </si>
  <si>
    <t>01 05 00 00 00 0000 000</t>
  </si>
  <si>
    <t>01 05 00 00 00 0000 500</t>
  </si>
  <si>
    <t>01 05 00 00 00 0000 600</t>
  </si>
  <si>
    <t>01 06 04 00 00 0000 000</t>
  </si>
  <si>
    <t>01 06 05 00 00 0000 000</t>
  </si>
  <si>
    <t>01 06 05 00 00 0000 600</t>
  </si>
  <si>
    <t>01 06 05 00 00 0000 500</t>
  </si>
  <si>
    <t>01 06 06 00 00 0000 000</t>
  </si>
  <si>
    <t>01 06 06 00 00 0000 700</t>
  </si>
  <si>
    <t>01 06 06 00 00 0000 800</t>
  </si>
  <si>
    <t>Погашение обязательств за счет прочих источников внутреннего финансирования дефицитов бюджетов</t>
  </si>
  <si>
    <t>Итого источников финансирования дефицита бюджета</t>
  </si>
  <si>
    <t>к сумме, принятой по бюджету</t>
  </si>
  <si>
    <t>Приложение 7</t>
  </si>
  <si>
    <t>Приложение 8</t>
  </si>
  <si>
    <t>руб.</t>
  </si>
  <si>
    <t>Приложение 9</t>
  </si>
  <si>
    <t>Всего дотаций</t>
  </si>
  <si>
    <t>Бюджетная роспись</t>
  </si>
  <si>
    <t>к бюджетной росписи</t>
  </si>
  <si>
    <t xml:space="preserve">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</si>
  <si>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Доходы</t>
  </si>
  <si>
    <t>Расходы</t>
  </si>
  <si>
    <t>Дефицит</t>
  </si>
  <si>
    <t>на предоставление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 проживающих в сельской местности, к месту обучения и обратно</t>
  </si>
  <si>
    <t>на организацию отдыха детей в каникулярное время</t>
  </si>
  <si>
    <t>на поддержку редакций районных и городских газет</t>
  </si>
  <si>
    <t>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</si>
  <si>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на реализацию государственных полномочий по созданию, исполнению полномочий и обеспечению деятельности комиссий по делам несовершеннолетних и защите их прав</t>
  </si>
  <si>
    <t>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</si>
  <si>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на осуществление государственных полномочий Тверской области по созданию административных комиссий</t>
  </si>
  <si>
    <t>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</si>
  <si>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на осуществление отдельных государственных полномочий по предоставлению компенсации расходов на оплату жилых помещений, отопления и освещения педагогическим работникам и руководящим работникам, деятельность которых связана с образовательным процессом, муниципальных образовательных организаций Тверской области, проживающим и работающим в сельских населенных пунктах, рабочих поселках (поселках городского типа)</t>
  </si>
  <si>
    <t>на повышение заработной платы работникам муниципальных учреждений культуры Тверской области</t>
  </si>
  <si>
    <t>на организацию транспортного обслуживания населения на муниципальных маршрутах регулярных перевозок по регулируемым тарифам</t>
  </si>
  <si>
    <t>Прочие субсидии бюджетам городских округов, в т.ч.</t>
  </si>
  <si>
    <t>1.1.</t>
  </si>
  <si>
    <t>Прочие субвенции бюджетам городских округов, в т.ч.</t>
  </si>
  <si>
    <t>Субвенции бюджетам городских округов на государственную регистрацию актов гражданского состояния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</si>
  <si>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</si>
  <si>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Приложение 10</t>
  </si>
  <si>
    <t>на укрепление материально-технической базы муниципальных организаций отдыха и оздоровления детей</t>
  </si>
  <si>
    <t>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</si>
  <si>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т.ч.</t>
  </si>
  <si>
    <t>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</si>
  <si>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1.2.</t>
  </si>
  <si>
    <t>2.</t>
  </si>
  <si>
    <t xml:space="preserve"> на реализацию программ по поддержке местных инициатив Тверской области</t>
  </si>
  <si>
    <t>3.</t>
  </si>
  <si>
    <t>округов на укрепление материально-технической базы муниципальных общеобразовательных организаций</t>
  </si>
  <si>
    <t>01 02 00 00 04 0000 710</t>
  </si>
  <si>
    <t>01 02 00 00 04 0000 810</t>
  </si>
  <si>
    <t>01 03 01 00 04 0000 710</t>
  </si>
  <si>
    <t>01 03 01 00 04 0000 810</t>
  </si>
  <si>
    <t>01 05 02 01 04 0000 510</t>
  </si>
  <si>
    <t>01 05 02 01 04 0000 610</t>
  </si>
  <si>
    <t>01 06 04 01 04 0000 810</t>
  </si>
  <si>
    <t>01 06 05 01 04 0000 640</t>
  </si>
  <si>
    <t>01 06 05 02 04 0000 640</t>
  </si>
  <si>
    <t>01 06 05 01 04 0000 540</t>
  </si>
  <si>
    <t>01 06 05 02 04 0000 540</t>
  </si>
  <si>
    <t>01 06 06 00 04 0000 710</t>
  </si>
  <si>
    <t>01 06 06 00 04 0000 810</t>
  </si>
  <si>
    <t>1.3.</t>
  </si>
  <si>
    <t>на проведение мероприятий в целях обеспечения безопасности дорожного движения на автомобильных дорогах общего пользования местного значения</t>
  </si>
  <si>
    <t>на оказание содействия муниципальным образованиям Тверской области в организации участия детей и подростков в социально значимых региональных проектах</t>
  </si>
  <si>
    <t xml:space="preserve">Источники финансирования дефицита бюджета Осташковского городского округа                                                               </t>
  </si>
  <si>
    <t>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</si>
  <si>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на повышение заработной платы педагогическим работникам муниципальных организаций дополнительного образования Тверской области</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</si>
  <si>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</si>
  <si>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Дотации бюджетам городских округов на поддержку мер по обеспечению сбалансированности бюджетов</t>
  </si>
  <si>
    <t>Субвенции бюджетам на проведение Всероссийской переписи 2020 года</t>
  </si>
  <si>
    <t>4.</t>
  </si>
  <si>
    <t>5.</t>
  </si>
  <si>
    <t xml:space="preserve">Получение кредитов от других бюджетов бюджетной системы Российской Федерации бюджетами городских округов в валюте Российской Федерации </t>
  </si>
  <si>
    <t>Погашение бюджетами городских округов кредитов от других бюджетов бюджетной системы Российской Федерации в валюте Российской Федерации</t>
  </si>
  <si>
    <t>Увеличение прочих остатков денежных средств бюджетов городских округов</t>
  </si>
  <si>
    <t>Уменьшение прочих остатков денежных средств бюджетов городских округов</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</si>
  <si>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</si>
  <si>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6.</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</si>
  <si>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</si>
  <si>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транспортировании, обработке, утилизации,  обезвреживанию, захоронению твердых коммунальных отходов</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</si>
  <si>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</si>
  <si>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7.1.</t>
  </si>
  <si>
    <t>7.8</t>
  </si>
  <si>
    <t>6.1.</t>
  </si>
  <si>
    <t>6.2.</t>
  </si>
  <si>
    <t>на капитальный ремонт и ремонт улично-дорожной сети муниципальных образований Тверской области</t>
  </si>
  <si>
    <t xml:space="preserve">6. </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</si>
  <si>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</si>
  <si>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Субсидия бюджетам городских округов на поддержку отрасли культуры</t>
  </si>
  <si>
    <t>Изменение остатков средств на счетах по учету средств бюджетов</t>
  </si>
  <si>
    <t>Субсидии бюджетам городских округов на реализацию программ формирования современной городской среды</t>
  </si>
  <si>
    <t>на устройство контейнерной площадки по адресу: Тверская область, Осташковский городской округ, д. Поребрица</t>
  </si>
  <si>
    <t>на устройство контейнерной площадки по адресу: Тверская область, Осташковский городской округ, с. Святое, ул. Себровская</t>
  </si>
  <si>
    <t>на устройство контейнерной площадки по адресу: Тверская область, Осташковский городской округ, с. Святое, ул. Первомайская</t>
  </si>
  <si>
    <t>на устройство контейнерной площадки по адресу: Тверская область, Осташковский городской округ, д. Рогожа</t>
  </si>
  <si>
    <t>на устройство контейнерной площадки по адресу: Тверская область, Осташковский городской округ, д. Зальцо</t>
  </si>
  <si>
    <t>на устройство контейнерной площадки по адресу: Тверская область, Осташковский городской округ, д. Жулево</t>
  </si>
  <si>
    <t>на устройство контейнерной площадки по адресу: Тверская область, Осташковский городской округ, д. Залучье</t>
  </si>
  <si>
    <t>на устройство спортивной площадки по адресу: Тверская область, Осташковский городской округ, д. Свапуще</t>
  </si>
  <si>
    <t>на устройство спортивной площадки по адресу: Тверская область, г. Осташков, ул. Строителей</t>
  </si>
  <si>
    <t>на устройство дворовой территории по адресу: Тверская область, г. Осташков, ул. Строителей, д. 7</t>
  </si>
  <si>
    <t>на устройство уличного освещения на существующих опорах по адресу: Тверская область, Осташковский городской округ, д. Слобода</t>
  </si>
  <si>
    <t>на капитальный ремонт воздушной линии - 0,4 Бухвостово-Павлиха в д. Павлиха Осташковского городского округа Тверской области</t>
  </si>
  <si>
    <t xml:space="preserve">Субсидии бюджетам городских округов на реализацию мероприятий по обеспечению жильем молодых семей
</t>
  </si>
  <si>
    <t>на развитие материально-технической базы редакций районных и городских газет</t>
  </si>
  <si>
    <t>5.4.</t>
  </si>
  <si>
    <t>5.8.</t>
  </si>
  <si>
    <t>5.9.</t>
  </si>
  <si>
    <t>5.10.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</si>
  <si>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</si>
  <si>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</si>
  <si>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6.3.</t>
  </si>
  <si>
    <t>6.4.</t>
  </si>
  <si>
    <t>6.5.</t>
  </si>
  <si>
    <t>6.6.</t>
  </si>
  <si>
    <t>св. 100</t>
  </si>
  <si>
    <t>Исполнено на 01.07.2022</t>
  </si>
  <si>
    <t>за 1 полугодие 2022 года</t>
  </si>
  <si>
    <t>Дотации, полученные из областного бюджета Тверской области                                                                                      за 1 полугодие 2022 года</t>
  </si>
  <si>
    <t>Исполнение на 01.07.2022 г.</t>
  </si>
  <si>
    <t>Субсидии, полученные из областного бюджета Тверской области за 1 полугодие 2022 года</t>
  </si>
  <si>
    <t>Субвенции, полученные из областного бюджета Тверской области и федерального бюджета                                                                   за 1 полугодие 2022 года</t>
  </si>
  <si>
    <t>Субсидии бюджетам городских округов на проведение комплексных кадастровых работ</t>
  </si>
  <si>
    <t>7.</t>
  </si>
  <si>
    <t>8.</t>
  </si>
  <si>
    <t>8.1.</t>
  </si>
  <si>
    <t>8.2.</t>
  </si>
  <si>
    <t>8.3.</t>
  </si>
  <si>
    <t>8.4.</t>
  </si>
  <si>
    <t>8.5.</t>
  </si>
  <si>
    <t>8.6.</t>
  </si>
  <si>
    <t>8.7.</t>
  </si>
  <si>
    <t>8.8.</t>
  </si>
  <si>
    <t>8.9.</t>
  </si>
  <si>
    <t>8.10.</t>
  </si>
  <si>
    <t>8.11.</t>
  </si>
  <si>
    <t>8.12.</t>
  </si>
  <si>
    <t>8.13.</t>
  </si>
  <si>
    <t>8.14.</t>
  </si>
  <si>
    <t>8.15.</t>
  </si>
  <si>
    <t>8.16.</t>
  </si>
  <si>
    <t>8.17.</t>
  </si>
  <si>
    <t>8.18.</t>
  </si>
  <si>
    <t>8.19.</t>
  </si>
  <si>
    <t>8.20.</t>
  </si>
  <si>
    <t>к постановлению Администрации Осташковского городского</t>
  </si>
  <si>
    <t>округа "Об утвержении  отчета об исполнении бюджета</t>
  </si>
  <si>
    <t xml:space="preserve">Осташковского городского округа  за 1 полугодие 2022 года" </t>
  </si>
  <si>
    <t>от  06.07.2022 г. №893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</si>
</sst>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_р_."/>
    <numFmt numFmtId="188" formatCode="[$-FC19]d\ mmmm\ yyyy\ &quot;г.&quot;"/>
  </numFmts>
  <fonts count="64">
    <font>
      <sz val="10"/>
      <name val="Arial"/>
      <family val="0"/>
    </font>
    <font>
      <sz val="11"/>
      <name val="Arial"/>
      <family val="2"/>
    </font>
    <font>
      <b/>
      <sz val="12"/>
      <name val="Arial"/>
      <family val="2"/>
    </font>
    <font>
      <b/>
      <sz val="11"/>
      <name val="Arial"/>
      <family val="2"/>
    </font>
    <font>
      <sz val="10"/>
      <name val="ARIAL"/>
      <family val="2"/>
    </font>
    <font>
      <b/>
      <sz val="10"/>
      <name val="Arial"/>
      <family val="2"/>
    </font>
    <font>
      <sz val="12"/>
      <name val="Arial"/>
      <family val="2"/>
    </font>
    <font>
      <b/>
      <sz val="12"/>
      <color indexed="8"/>
      <name val="Times New Roman"/>
      <family val="1"/>
    </font>
    <font>
      <sz val="12"/>
      <color indexed="8"/>
      <name val="Times New Roman"/>
      <family val="1"/>
    </font>
    <font>
      <sz val="9"/>
      <name val="Arial"/>
      <family val="2"/>
    </font>
    <font>
      <i/>
      <sz val="10"/>
      <name val="Arial"/>
      <family val="2"/>
    </font>
    <font>
      <b/>
      <i/>
      <sz val="10"/>
      <name val="Arial"/>
      <family val="2"/>
    </font>
    <font>
      <i/>
      <sz val="10"/>
      <color indexed="8"/>
      <name val="Arial"/>
      <family val="2"/>
    </font>
    <font>
      <i/>
      <sz val="11"/>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family val="2"/>
    </font>
    <font>
      <sz val="10"/>
      <color indexed="10"/>
      <name val="Arial"/>
      <family val="2"/>
    </font>
    <font>
      <sz val="11"/>
      <color indexed="10"/>
      <name val="Arial"/>
      <family val="2"/>
    </font>
    <font>
      <sz val="10"/>
      <color indexed="8"/>
      <name val="Arial"/>
      <family val="2"/>
    </font>
    <font>
      <b/>
      <i/>
      <sz val="10"/>
      <color indexed="8"/>
      <name val="Arial"/>
      <family val="2"/>
    </font>
    <font>
      <b/>
      <sz val="10"/>
      <color indexed="8"/>
      <name val="Arial"/>
      <family val="2"/>
    </font>
    <font>
      <b/>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sz val="10"/>
      <color rgb="FFFF0000"/>
      <name val="Arial"/>
      <family val="2"/>
    </font>
    <font>
      <sz val="11"/>
      <color rgb="FFFF0000"/>
      <name val="Arial"/>
      <family val="2"/>
    </font>
    <font>
      <i/>
      <sz val="10"/>
      <color theme="1"/>
      <name val="Arial"/>
      <family val="2"/>
    </font>
    <font>
      <sz val="10"/>
      <color theme="1"/>
      <name val="Arial"/>
      <family val="2"/>
    </font>
    <font>
      <b/>
      <i/>
      <sz val="10"/>
      <color theme="1"/>
      <name val="Arial"/>
      <family val="2"/>
    </font>
    <font>
      <b/>
      <sz val="10"/>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color indexed="63"/>
      </top>
      <bottom style="medium"/>
    </border>
    <border>
      <left style="thin"/>
      <right style="thin"/>
      <top style="medium"/>
      <bottom style="thin"/>
    </border>
    <border>
      <left style="thin"/>
      <right>
        <color indexed="63"/>
      </right>
      <top style="medium"/>
      <bottom style="medium"/>
    </border>
    <border>
      <left style="thin"/>
      <right style="medium"/>
      <top style="medium"/>
      <bottom style="thin"/>
    </border>
    <border>
      <left style="medium"/>
      <right style="thin"/>
      <top style="medium"/>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4"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79" fontId="4" fillId="0" borderId="0" applyFont="0" applyFill="0" applyBorder="0" applyAlignment="0" applyProtection="0"/>
    <xf numFmtId="0" fontId="55" fillId="32" borderId="0" applyNumberFormat="0" applyBorder="0" applyAlignment="0" applyProtection="0"/>
  </cellStyleXfs>
  <cellXfs count="137">
    <xf numFmtId="0" fontId="0" fillId="0" borderId="0" xfId="0" applyAlignment="1">
      <alignment/>
    </xf>
    <xf numFmtId="182" fontId="1" fillId="0" borderId="0" xfId="0" applyNumberFormat="1" applyFont="1" applyBorder="1" applyAlignment="1">
      <alignment vertical="top" wrapText="1"/>
    </xf>
    <xf numFmtId="0" fontId="4" fillId="0" borderId="0" xfId="0" applyFont="1" applyAlignment="1">
      <alignment/>
    </xf>
    <xf numFmtId="0" fontId="0" fillId="0" borderId="0" xfId="0" applyFill="1" applyBorder="1" applyAlignment="1">
      <alignment/>
    </xf>
    <xf numFmtId="4" fontId="3" fillId="0" borderId="10" xfId="0" applyNumberFormat="1" applyFont="1" applyBorder="1" applyAlignment="1">
      <alignment vertical="top" wrapText="1"/>
    </xf>
    <xf numFmtId="4" fontId="1" fillId="0" borderId="10" xfId="0" applyNumberFormat="1" applyFont="1" applyBorder="1" applyAlignment="1">
      <alignment vertical="top" wrapText="1"/>
    </xf>
    <xf numFmtId="4" fontId="3" fillId="0" borderId="10" xfId="0" applyNumberFormat="1" applyFont="1" applyFill="1" applyBorder="1" applyAlignment="1">
      <alignment vertical="top" wrapText="1"/>
    </xf>
    <xf numFmtId="4" fontId="1" fillId="0" borderId="10" xfId="0" applyNumberFormat="1" applyFont="1" applyFill="1" applyBorder="1" applyAlignment="1">
      <alignment vertical="top" wrapText="1"/>
    </xf>
    <xf numFmtId="4" fontId="1" fillId="0" borderId="11" xfId="0" applyNumberFormat="1" applyFont="1" applyFill="1" applyBorder="1" applyAlignment="1">
      <alignment vertical="top" wrapText="1"/>
    </xf>
    <xf numFmtId="0" fontId="7" fillId="0" borderId="10" xfId="0" applyFont="1" applyBorder="1" applyAlignment="1">
      <alignment horizontal="justify" vertical="top" wrapText="1"/>
    </xf>
    <xf numFmtId="0" fontId="8" fillId="0" borderId="10" xfId="0" applyFont="1" applyBorder="1" applyAlignment="1">
      <alignment horizontal="justify" vertical="top" wrapText="1"/>
    </xf>
    <xf numFmtId="49" fontId="5" fillId="0" borderId="12" xfId="0" applyNumberFormat="1" applyFont="1" applyBorder="1" applyAlignment="1">
      <alignment horizontal="center" vertical="top" wrapText="1"/>
    </xf>
    <xf numFmtId="49" fontId="4" fillId="0" borderId="12" xfId="0" applyNumberFormat="1" applyFont="1" applyBorder="1" applyAlignment="1">
      <alignment horizontal="center" vertical="top" wrapText="1"/>
    </xf>
    <xf numFmtId="49" fontId="5" fillId="0" borderId="13" xfId="0" applyNumberFormat="1" applyFont="1" applyBorder="1" applyAlignment="1">
      <alignment horizontal="center" vertical="top" wrapText="1"/>
    </xf>
    <xf numFmtId="0" fontId="7" fillId="0" borderId="14" xfId="0" applyFont="1" applyBorder="1" applyAlignment="1">
      <alignment horizontal="justify" vertical="top" wrapText="1"/>
    </xf>
    <xf numFmtId="49" fontId="4" fillId="0" borderId="15" xfId="0" applyNumberFormat="1" applyFont="1" applyBorder="1" applyAlignment="1">
      <alignment horizontal="center" vertical="top" wrapText="1"/>
    </xf>
    <xf numFmtId="0" fontId="8" fillId="0" borderId="11" xfId="0" applyFont="1" applyBorder="1" applyAlignment="1">
      <alignment horizontal="justify" vertical="top" wrapText="1"/>
    </xf>
    <xf numFmtId="4" fontId="3" fillId="0" borderId="14" xfId="0" applyNumberFormat="1" applyFont="1" applyBorder="1" applyAlignment="1">
      <alignment vertical="top" wrapText="1"/>
    </xf>
    <xf numFmtId="4" fontId="3" fillId="0" borderId="14" xfId="0" applyNumberFormat="1" applyFont="1" applyBorder="1" applyAlignment="1">
      <alignment horizontal="center" vertical="top" wrapText="1"/>
    </xf>
    <xf numFmtId="4" fontId="4" fillId="0" borderId="10" xfId="0" applyNumberFormat="1" applyFont="1" applyBorder="1" applyAlignment="1">
      <alignment vertical="top" wrapText="1"/>
    </xf>
    <xf numFmtId="4" fontId="5"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0" xfId="0" applyNumberFormat="1" applyFont="1" applyFill="1" applyBorder="1" applyAlignment="1">
      <alignment horizontal="right" vertical="top" wrapText="1"/>
    </xf>
    <xf numFmtId="4" fontId="3" fillId="0" borderId="10" xfId="0" applyNumberFormat="1" applyFont="1" applyBorder="1" applyAlignment="1">
      <alignment horizontal="right" vertical="top" wrapText="1"/>
    </xf>
    <xf numFmtId="4" fontId="1" fillId="0" borderId="11" xfId="0" applyNumberFormat="1" applyFont="1" applyBorder="1" applyAlignment="1">
      <alignment vertical="top" wrapText="1"/>
    </xf>
    <xf numFmtId="0" fontId="9" fillId="0" borderId="0" xfId="0" applyFont="1" applyAlignment="1">
      <alignment/>
    </xf>
    <xf numFmtId="4" fontId="3" fillId="0" borderId="14" xfId="0" applyNumberFormat="1" applyFont="1" applyFill="1" applyBorder="1" applyAlignment="1">
      <alignment vertical="top" wrapText="1"/>
    </xf>
    <xf numFmtId="4" fontId="3" fillId="0" borderId="16" xfId="0" applyNumberFormat="1" applyFont="1" applyBorder="1" applyAlignment="1">
      <alignment horizontal="center" vertical="top" wrapText="1"/>
    </xf>
    <xf numFmtId="4" fontId="1" fillId="0" borderId="17" xfId="0" applyNumberFormat="1" applyFont="1" applyBorder="1" applyAlignment="1">
      <alignment vertical="top" wrapText="1"/>
    </xf>
    <xf numFmtId="4" fontId="4" fillId="0" borderId="10" xfId="0" applyNumberFormat="1" applyFont="1" applyFill="1" applyBorder="1" applyAlignment="1">
      <alignment vertical="top" wrapText="1"/>
    </xf>
    <xf numFmtId="4" fontId="5" fillId="0" borderId="17" xfId="0" applyNumberFormat="1" applyFont="1" applyBorder="1" applyAlignment="1">
      <alignment horizontal="center" vertical="top" wrapText="1"/>
    </xf>
    <xf numFmtId="4" fontId="3" fillId="0" borderId="17" xfId="0" applyNumberFormat="1" applyFont="1" applyBorder="1" applyAlignment="1">
      <alignment horizontal="center" vertical="top" wrapText="1"/>
    </xf>
    <xf numFmtId="4" fontId="3" fillId="0" borderId="17" xfId="0" applyNumberFormat="1" applyFont="1" applyFill="1" applyBorder="1" applyAlignment="1">
      <alignment horizontal="right" vertical="top" wrapText="1"/>
    </xf>
    <xf numFmtId="4" fontId="1" fillId="0" borderId="10" xfId="0" applyNumberFormat="1" applyFont="1" applyFill="1" applyBorder="1" applyAlignment="1">
      <alignment horizontal="right" vertical="top" wrapText="1"/>
    </xf>
    <xf numFmtId="4" fontId="1" fillId="0" borderId="17" xfId="0" applyNumberFormat="1" applyFont="1" applyFill="1" applyBorder="1" applyAlignment="1">
      <alignment horizontal="right" vertical="top" wrapText="1"/>
    </xf>
    <xf numFmtId="4" fontId="3" fillId="0" borderId="17" xfId="0" applyNumberFormat="1" applyFont="1" applyBorder="1" applyAlignment="1">
      <alignment horizontal="right" vertical="top" wrapText="1"/>
    </xf>
    <xf numFmtId="4" fontId="3" fillId="0" borderId="17" xfId="0" applyNumberFormat="1" applyFont="1" applyBorder="1" applyAlignment="1">
      <alignment vertical="top" wrapText="1"/>
    </xf>
    <xf numFmtId="4" fontId="1" fillId="0" borderId="18" xfId="0" applyNumberFormat="1" applyFont="1" applyBorder="1" applyAlignment="1">
      <alignment vertical="top" wrapText="1"/>
    </xf>
    <xf numFmtId="4" fontId="3" fillId="0" borderId="19"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4" fontId="7" fillId="0" borderId="21" xfId="0" applyNumberFormat="1" applyFont="1" applyBorder="1" applyAlignment="1">
      <alignment horizontal="center" wrapText="1"/>
    </xf>
    <xf numFmtId="4" fontId="7" fillId="0" borderId="22" xfId="0" applyNumberFormat="1" applyFont="1" applyBorder="1" applyAlignment="1">
      <alignment horizontal="center" wrapText="1"/>
    </xf>
    <xf numFmtId="4" fontId="7" fillId="0" borderId="19" xfId="0" applyNumberFormat="1" applyFont="1" applyBorder="1" applyAlignment="1">
      <alignment horizontal="center" wrapText="1"/>
    </xf>
    <xf numFmtId="4" fontId="1" fillId="0" borderId="0" xfId="0" applyNumberFormat="1" applyFont="1" applyFill="1" applyBorder="1" applyAlignment="1">
      <alignment vertical="top" wrapText="1"/>
    </xf>
    <xf numFmtId="187" fontId="1" fillId="0" borderId="0" xfId="0" applyNumberFormat="1" applyFont="1" applyFill="1" applyBorder="1" applyAlignment="1">
      <alignment horizontal="center" vertical="top" wrapText="1"/>
    </xf>
    <xf numFmtId="187" fontId="1" fillId="0" borderId="0" xfId="0" applyNumberFormat="1" applyFont="1" applyAlignment="1">
      <alignment horizontal="center"/>
    </xf>
    <xf numFmtId="187" fontId="6" fillId="0" borderId="0" xfId="0" applyNumberFormat="1" applyFont="1" applyAlignment="1">
      <alignment horizontal="center"/>
    </xf>
    <xf numFmtId="4" fontId="1" fillId="0" borderId="0" xfId="0" applyNumberFormat="1" applyFont="1" applyAlignment="1">
      <alignment/>
    </xf>
    <xf numFmtId="0" fontId="5" fillId="0" borderId="0" xfId="0" applyFont="1" applyAlignment="1">
      <alignment horizontal="center" vertical="top" wrapText="1"/>
    </xf>
    <xf numFmtId="4" fontId="1" fillId="33" borderId="0" xfId="0" applyNumberFormat="1" applyFont="1" applyFill="1" applyBorder="1" applyAlignment="1">
      <alignment vertical="top"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 fillId="0" borderId="25" xfId="0" applyFont="1" applyBorder="1" applyAlignment="1">
      <alignment horizontal="justify" vertical="center" wrapText="1"/>
    </xf>
    <xf numFmtId="0" fontId="11" fillId="0" borderId="0" xfId="0" applyFont="1" applyAlignment="1">
      <alignment/>
    </xf>
    <xf numFmtId="0" fontId="0" fillId="0" borderId="25" xfId="0" applyBorder="1" applyAlignment="1">
      <alignment/>
    </xf>
    <xf numFmtId="0" fontId="4" fillId="0" borderId="0" xfId="0" applyFont="1" applyBorder="1" applyAlignment="1">
      <alignment horizontal="right" wrapText="1"/>
    </xf>
    <xf numFmtId="0" fontId="1" fillId="0" borderId="25" xfId="0" applyFont="1" applyBorder="1" applyAlignment="1">
      <alignment horizontal="center" vertical="center" wrapText="1"/>
    </xf>
    <xf numFmtId="0" fontId="1" fillId="0" borderId="25" xfId="0" applyFont="1" applyBorder="1" applyAlignment="1">
      <alignment horizontal="center" vertical="top" wrapText="1"/>
    </xf>
    <xf numFmtId="0" fontId="1" fillId="0" borderId="25" xfId="0" applyFont="1" applyFill="1" applyBorder="1" applyAlignment="1">
      <alignment horizontal="center" vertical="top" wrapText="1"/>
    </xf>
    <xf numFmtId="49" fontId="10" fillId="0" borderId="25" xfId="0" applyNumberFormat="1" applyFont="1" applyFill="1" applyBorder="1" applyAlignment="1">
      <alignment horizontal="center" vertical="top" wrapText="1"/>
    </xf>
    <xf numFmtId="0" fontId="10" fillId="0" borderId="25" xfId="0" applyFont="1" applyBorder="1" applyAlignment="1">
      <alignment horizontal="justify" vertical="center" wrapText="1"/>
    </xf>
    <xf numFmtId="4" fontId="10" fillId="0" borderId="25" xfId="0" applyNumberFormat="1" applyFont="1" applyFill="1" applyBorder="1" applyAlignment="1">
      <alignment horizontal="right" wrapText="1"/>
    </xf>
    <xf numFmtId="49" fontId="3"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top" wrapText="1"/>
    </xf>
    <xf numFmtId="0" fontId="56" fillId="0" borderId="25" xfId="0" applyFont="1" applyBorder="1" applyAlignment="1">
      <alignment horizontal="center" vertical="top" wrapText="1"/>
    </xf>
    <xf numFmtId="4" fontId="1" fillId="34" borderId="25" xfId="0" applyNumberFormat="1" applyFont="1" applyFill="1" applyBorder="1" applyAlignment="1">
      <alignment horizontal="right" wrapText="1"/>
    </xf>
    <xf numFmtId="4" fontId="10" fillId="34" borderId="25" xfId="0" applyNumberFormat="1" applyFont="1" applyFill="1" applyBorder="1" applyAlignment="1">
      <alignment horizontal="right" wrapText="1"/>
    </xf>
    <xf numFmtId="0" fontId="1" fillId="0" borderId="0" xfId="0" applyFont="1" applyAlignment="1">
      <alignment horizontal="right"/>
    </xf>
    <xf numFmtId="0" fontId="3" fillId="0" borderId="0" xfId="0" applyFont="1" applyAlignment="1">
      <alignment horizontal="center" vertical="top" wrapText="1"/>
    </xf>
    <xf numFmtId="0" fontId="1" fillId="0" borderId="0" xfId="0" applyFont="1" applyAlignment="1">
      <alignment/>
    </xf>
    <xf numFmtId="49" fontId="9" fillId="0" borderId="25" xfId="0" applyNumberFormat="1" applyFont="1" applyBorder="1" applyAlignment="1">
      <alignment horizontal="center" vertical="top" wrapText="1"/>
    </xf>
    <xf numFmtId="49" fontId="14" fillId="0" borderId="25" xfId="0" applyNumberFormat="1" applyFont="1" applyBorder="1" applyAlignment="1">
      <alignment horizontal="center" vertical="center" wrapText="1"/>
    </xf>
    <xf numFmtId="0" fontId="0" fillId="34" borderId="0" xfId="0" applyFill="1" applyAlignment="1">
      <alignment/>
    </xf>
    <xf numFmtId="0" fontId="57" fillId="0" borderId="0" xfId="0" applyFont="1" applyAlignment="1">
      <alignment/>
    </xf>
    <xf numFmtId="182" fontId="58" fillId="0" borderId="0" xfId="0" applyNumberFormat="1" applyFont="1" applyBorder="1" applyAlignment="1">
      <alignment vertical="top" wrapText="1"/>
    </xf>
    <xf numFmtId="0" fontId="56" fillId="0" borderId="25" xfId="0" applyFont="1" applyBorder="1" applyAlignment="1">
      <alignment horizontal="justify" vertical="center" wrapText="1"/>
    </xf>
    <xf numFmtId="4" fontId="56" fillId="33" borderId="25" xfId="0" applyNumberFormat="1" applyFont="1" applyFill="1" applyBorder="1" applyAlignment="1">
      <alignment horizontal="right" wrapText="1"/>
    </xf>
    <xf numFmtId="0" fontId="56" fillId="0" borderId="25" xfId="0" applyFont="1" applyFill="1" applyBorder="1" applyAlignment="1">
      <alignment horizontal="center" vertical="top" wrapText="1"/>
    </xf>
    <xf numFmtId="4" fontId="13" fillId="34" borderId="25" xfId="0" applyNumberFormat="1" applyFont="1" applyFill="1" applyBorder="1" applyAlignment="1">
      <alignment horizontal="right" wrapText="1"/>
    </xf>
    <xf numFmtId="4" fontId="59" fillId="34" borderId="25" xfId="0" applyNumberFormat="1" applyFont="1" applyFill="1" applyBorder="1" applyAlignment="1">
      <alignment horizontal="right" wrapText="1"/>
    </xf>
    <xf numFmtId="0" fontId="60" fillId="0" borderId="0" xfId="0" applyFont="1" applyAlignment="1">
      <alignment/>
    </xf>
    <xf numFmtId="0" fontId="61" fillId="0" borderId="0" xfId="0" applyFont="1" applyAlignment="1">
      <alignment/>
    </xf>
    <xf numFmtId="0" fontId="60" fillId="0" borderId="0" xfId="0" applyFont="1" applyFill="1" applyBorder="1" applyAlignment="1">
      <alignment/>
    </xf>
    <xf numFmtId="0" fontId="62" fillId="0" borderId="0" xfId="0" applyFont="1" applyAlignment="1">
      <alignment horizontal="center" vertical="top" wrapText="1"/>
    </xf>
    <xf numFmtId="0" fontId="56" fillId="34" borderId="25" xfId="0" applyFont="1" applyFill="1" applyBorder="1" applyAlignment="1">
      <alignment horizontal="center" vertical="center" wrapText="1"/>
    </xf>
    <xf numFmtId="0" fontId="2" fillId="0" borderId="25" xfId="0" applyFont="1" applyBorder="1" applyAlignment="1">
      <alignment vertical="center" wrapText="1"/>
    </xf>
    <xf numFmtId="4" fontId="63" fillId="34" borderId="25" xfId="0" applyNumberFormat="1" applyFont="1" applyFill="1" applyBorder="1" applyAlignment="1">
      <alignment horizontal="right" wrapText="1"/>
    </xf>
    <xf numFmtId="4" fontId="2" fillId="0" borderId="25" xfId="0" applyNumberFormat="1" applyFont="1" applyBorder="1" applyAlignment="1">
      <alignment horizontal="right" wrapText="1"/>
    </xf>
    <xf numFmtId="4" fontId="2" fillId="0" borderId="25" xfId="0" applyNumberFormat="1" applyFont="1" applyBorder="1" applyAlignment="1">
      <alignment vertical="center" wrapText="1"/>
    </xf>
    <xf numFmtId="0" fontId="1" fillId="0" borderId="25" xfId="0" applyNumberFormat="1" applyFont="1" applyBorder="1" applyAlignment="1">
      <alignment horizontal="justify" vertical="top" wrapText="1"/>
    </xf>
    <xf numFmtId="4" fontId="1" fillId="0" borderId="25" xfId="0" applyNumberFormat="1" applyFont="1" applyFill="1" applyBorder="1" applyAlignment="1">
      <alignment vertical="top"/>
    </xf>
    <xf numFmtId="4" fontId="1" fillId="0" borderId="25" xfId="0" applyNumberFormat="1" applyFont="1" applyBorder="1" applyAlignment="1">
      <alignment vertical="top" wrapText="1"/>
    </xf>
    <xf numFmtId="0" fontId="4" fillId="0" borderId="0" xfId="52" applyAlignment="1">
      <alignment horizontal="left"/>
      <protection/>
    </xf>
    <xf numFmtId="4" fontId="4" fillId="0" borderId="0" xfId="0" applyNumberFormat="1" applyFont="1" applyAlignment="1">
      <alignment/>
    </xf>
    <xf numFmtId="0" fontId="4" fillId="34" borderId="0" xfId="52" applyFill="1">
      <alignment/>
      <protection/>
    </xf>
    <xf numFmtId="0" fontId="11" fillId="34" borderId="0" xfId="0" applyFont="1" applyFill="1" applyAlignment="1">
      <alignment/>
    </xf>
    <xf numFmtId="0" fontId="4" fillId="34" borderId="0" xfId="52" applyFill="1" applyAlignment="1">
      <alignment horizontal="left"/>
      <protection/>
    </xf>
    <xf numFmtId="0" fontId="4" fillId="34" borderId="0" xfId="0" applyFont="1" applyFill="1" applyAlignment="1">
      <alignment/>
    </xf>
    <xf numFmtId="0" fontId="4" fillId="34" borderId="0" xfId="0" applyFont="1" applyFill="1" applyBorder="1" applyAlignment="1">
      <alignment/>
    </xf>
    <xf numFmtId="0" fontId="0" fillId="34" borderId="0" xfId="0" applyFill="1" applyBorder="1" applyAlignment="1">
      <alignment/>
    </xf>
    <xf numFmtId="0" fontId="4" fillId="34" borderId="0" xfId="0" applyFont="1" applyFill="1" applyAlignment="1">
      <alignment horizontal="right"/>
    </xf>
    <xf numFmtId="0" fontId="1" fillId="34" borderId="25" xfId="0" applyFont="1" applyFill="1" applyBorder="1" applyAlignment="1">
      <alignment horizontal="center" vertical="top" wrapText="1"/>
    </xf>
    <xf numFmtId="0" fontId="1" fillId="34" borderId="25" xfId="0" applyFont="1" applyFill="1" applyBorder="1" applyAlignment="1">
      <alignment horizontal="left" vertical="top" wrapText="1"/>
    </xf>
    <xf numFmtId="0" fontId="10" fillId="34" borderId="25" xfId="0" applyFont="1" applyFill="1" applyBorder="1" applyAlignment="1">
      <alignment horizontal="center" vertical="top" wrapText="1"/>
    </xf>
    <xf numFmtId="0" fontId="10" fillId="34" borderId="25" xfId="0" applyFont="1" applyFill="1" applyBorder="1" applyAlignment="1">
      <alignment vertical="top" wrapText="1"/>
    </xf>
    <xf numFmtId="0" fontId="10" fillId="34" borderId="25" xfId="0" applyFont="1" applyFill="1" applyBorder="1" applyAlignment="1">
      <alignment horizontal="left" vertical="top" wrapText="1"/>
    </xf>
    <xf numFmtId="4" fontId="0" fillId="34" borderId="0" xfId="0" applyNumberFormat="1" applyFill="1" applyAlignment="1">
      <alignment/>
    </xf>
    <xf numFmtId="0" fontId="13" fillId="34" borderId="25" xfId="0" applyFont="1" applyFill="1" applyBorder="1" applyAlignment="1">
      <alignment horizontal="center" vertical="top" wrapText="1"/>
    </xf>
    <xf numFmtId="49" fontId="10" fillId="34" borderId="25" xfId="0" applyNumberFormat="1" applyFont="1" applyFill="1" applyBorder="1" applyAlignment="1">
      <alignment horizontal="center" vertical="top" wrapText="1"/>
    </xf>
    <xf numFmtId="4" fontId="1" fillId="34" borderId="25" xfId="0" applyNumberFormat="1" applyFont="1" applyFill="1" applyBorder="1" applyAlignment="1">
      <alignment horizontal="left" wrapText="1"/>
    </xf>
    <xf numFmtId="0" fontId="10" fillId="34" borderId="25" xfId="0" applyFont="1" applyFill="1" applyBorder="1" applyAlignment="1">
      <alignment horizontal="left" wrapText="1"/>
    </xf>
    <xf numFmtId="0" fontId="10" fillId="34" borderId="25" xfId="0" applyFont="1" applyFill="1" applyBorder="1" applyAlignment="1">
      <alignment horizontal="justify" wrapText="1"/>
    </xf>
    <xf numFmtId="0" fontId="10" fillId="34" borderId="25" xfId="0" applyFont="1" applyFill="1" applyBorder="1" applyAlignment="1">
      <alignment wrapText="1"/>
    </xf>
    <xf numFmtId="2" fontId="12" fillId="34" borderId="25" xfId="0" applyNumberFormat="1" applyFont="1" applyFill="1" applyBorder="1" applyAlignment="1">
      <alignment horizontal="justify" vertical="top" wrapText="1"/>
    </xf>
    <xf numFmtId="2" fontId="12" fillId="34" borderId="25" xfId="0" applyNumberFormat="1" applyFont="1" applyFill="1" applyBorder="1" applyAlignment="1">
      <alignment horizontal="justify" wrapText="1"/>
    </xf>
    <xf numFmtId="49" fontId="2" fillId="34" borderId="26" xfId="0" applyNumberFormat="1" applyFont="1" applyFill="1" applyBorder="1" applyAlignment="1">
      <alignment horizontal="center" vertical="center" wrapText="1"/>
    </xf>
    <xf numFmtId="0" fontId="2" fillId="34" borderId="26" xfId="0" applyFont="1" applyFill="1" applyBorder="1" applyAlignment="1">
      <alignment vertical="center" wrapText="1"/>
    </xf>
    <xf numFmtId="4" fontId="2" fillId="34" borderId="26" xfId="0" applyNumberFormat="1" applyFont="1" applyFill="1" applyBorder="1" applyAlignment="1">
      <alignment horizontal="right" wrapText="1"/>
    </xf>
    <xf numFmtId="0" fontId="0" fillId="0" borderId="27" xfId="0" applyFont="1" applyBorder="1" applyAlignment="1">
      <alignment horizontal="center" vertical="center" wrapText="1"/>
    </xf>
    <xf numFmtId="0" fontId="0" fillId="0" borderId="23" xfId="0" applyBorder="1" applyAlignment="1">
      <alignment horizontal="center" vertical="center" wrapText="1"/>
    </xf>
    <xf numFmtId="0" fontId="4" fillId="0" borderId="0" xfId="0" applyFont="1" applyAlignment="1">
      <alignment horizontal="left"/>
    </xf>
    <xf numFmtId="49" fontId="1" fillId="0" borderId="0" xfId="0" applyNumberFormat="1" applyFont="1" applyFill="1" applyBorder="1" applyAlignment="1">
      <alignment horizontal="right" vertical="top" wrapText="1"/>
    </xf>
    <xf numFmtId="0" fontId="1" fillId="0" borderId="0" xfId="0" applyFont="1" applyAlignment="1">
      <alignment horizontal="right"/>
    </xf>
    <xf numFmtId="0" fontId="1" fillId="0" borderId="0" xfId="0" applyFont="1" applyAlignment="1">
      <alignment horizontal="right" wrapText="1"/>
    </xf>
    <xf numFmtId="0" fontId="6" fillId="0" borderId="0" xfId="0" applyFont="1" applyAlignment="1">
      <alignment horizontal="right"/>
    </xf>
    <xf numFmtId="0" fontId="2" fillId="0" borderId="0" xfId="0" applyFont="1" applyAlignment="1">
      <alignment horizontal="center" wrapText="1"/>
    </xf>
    <xf numFmtId="0" fontId="2" fillId="0" borderId="0" xfId="0" applyFont="1" applyAlignment="1">
      <alignment horizontal="center" vertical="top"/>
    </xf>
    <xf numFmtId="49" fontId="3" fillId="0" borderId="21" xfId="0" applyNumberFormat="1" applyFont="1" applyBorder="1" applyAlignment="1">
      <alignment horizontal="center" vertical="center" wrapText="1"/>
    </xf>
    <xf numFmtId="0" fontId="1" fillId="0" borderId="28" xfId="0" applyFont="1" applyBorder="1" applyAlignment="1">
      <alignment vertical="center" wrapText="1"/>
    </xf>
    <xf numFmtId="0" fontId="0" fillId="0" borderId="29"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4" fillId="0" borderId="27"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0" xfId="0" applyFont="1" applyAlignment="1">
      <alignment horizontal="center" vertical="top" wrapText="1"/>
    </xf>
    <xf numFmtId="0" fontId="2" fillId="34" borderId="0" xfId="0" applyFont="1" applyFill="1" applyAlignment="1">
      <alignment horizontal="center" vertical="top" wrapText="1"/>
    </xf>
    <xf numFmtId="0" fontId="56" fillId="34" borderId="2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0] 2"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view="pageBreakPreview" zoomScaleSheetLayoutView="100" zoomScalePageLayoutView="0" workbookViewId="0" topLeftCell="A1">
      <selection activeCell="D5" sqref="D5"/>
    </sheetView>
  </sheetViews>
  <sheetFormatPr defaultColWidth="9.140625" defaultRowHeight="12.75"/>
  <cols>
    <col min="1" max="1" width="25.140625" style="0" customWidth="1"/>
    <col min="2" max="2" width="55.28125" style="0" customWidth="1"/>
    <col min="3" max="3" width="18.8515625" style="0" customWidth="1"/>
    <col min="4" max="5" width="19.140625" style="0" customWidth="1"/>
    <col min="6" max="6" width="15.421875" style="0" customWidth="1"/>
    <col min="7" max="7" width="12.7109375" style="0" customWidth="1"/>
  </cols>
  <sheetData>
    <row r="1" ht="12.75">
      <c r="D1" s="53" t="s">
        <v>42</v>
      </c>
    </row>
    <row r="2" spans="4:7" ht="12.75">
      <c r="D2" s="92" t="s">
        <v>176</v>
      </c>
      <c r="E2" s="92"/>
      <c r="F2" s="92"/>
      <c r="G2" s="93"/>
    </row>
    <row r="3" spans="4:7" ht="12.75">
      <c r="D3" s="92" t="s">
        <v>177</v>
      </c>
      <c r="E3" s="92"/>
      <c r="F3" s="92"/>
      <c r="G3" s="93"/>
    </row>
    <row r="4" spans="4:7" ht="12.75">
      <c r="D4" s="92" t="s">
        <v>178</v>
      </c>
      <c r="E4" s="92"/>
      <c r="F4" s="92"/>
      <c r="G4" s="93"/>
    </row>
    <row r="5" spans="4:7" ht="12.75">
      <c r="D5" s="94" t="s">
        <v>179</v>
      </c>
      <c r="E5" s="94"/>
      <c r="F5" s="94"/>
      <c r="G5" s="93"/>
    </row>
    <row r="6" spans="5:7" ht="12.75">
      <c r="E6" s="80"/>
      <c r="F6" s="80"/>
      <c r="G6" s="80"/>
    </row>
    <row r="7" spans="5:6" ht="12.75">
      <c r="E7" s="120"/>
      <c r="F7" s="120"/>
    </row>
    <row r="8" ht="11.25" customHeight="1"/>
    <row r="9" spans="1:7" ht="16.5" customHeight="1">
      <c r="A9" s="125" t="s">
        <v>95</v>
      </c>
      <c r="B9" s="125"/>
      <c r="C9" s="125"/>
      <c r="D9" s="125"/>
      <c r="E9" s="125"/>
      <c r="F9" s="125"/>
      <c r="G9" s="125"/>
    </row>
    <row r="10" spans="1:7" ht="17.25" customHeight="1">
      <c r="A10" s="126" t="s">
        <v>148</v>
      </c>
      <c r="B10" s="126"/>
      <c r="C10" s="126"/>
      <c r="D10" s="126"/>
      <c r="E10" s="126"/>
      <c r="F10" s="126"/>
      <c r="G10" s="126"/>
    </row>
    <row r="11" ht="13.5" thickBot="1">
      <c r="G11" s="25" t="s">
        <v>44</v>
      </c>
    </row>
    <row r="12" spans="1:7" ht="26.25" customHeight="1">
      <c r="A12" s="130" t="s">
        <v>7</v>
      </c>
      <c r="B12" s="118" t="s">
        <v>0</v>
      </c>
      <c r="C12" s="118" t="s">
        <v>1</v>
      </c>
      <c r="D12" s="118" t="s">
        <v>47</v>
      </c>
      <c r="E12" s="132" t="s">
        <v>147</v>
      </c>
      <c r="F12" s="118" t="s">
        <v>2</v>
      </c>
      <c r="G12" s="129"/>
    </row>
    <row r="13" spans="1:7" ht="45.75" customHeight="1" thickBot="1">
      <c r="A13" s="131"/>
      <c r="B13" s="119"/>
      <c r="C13" s="119"/>
      <c r="D13" s="119"/>
      <c r="E13" s="133"/>
      <c r="F13" s="50" t="s">
        <v>41</v>
      </c>
      <c r="G13" s="51" t="s">
        <v>48</v>
      </c>
    </row>
    <row r="14" spans="1:7" ht="31.5" customHeight="1" hidden="1">
      <c r="A14" s="13" t="s">
        <v>27</v>
      </c>
      <c r="B14" s="14" t="s">
        <v>9</v>
      </c>
      <c r="C14" s="17">
        <v>0</v>
      </c>
      <c r="D14" s="26">
        <v>0</v>
      </c>
      <c r="E14" s="17">
        <v>0</v>
      </c>
      <c r="F14" s="18" t="s">
        <v>8</v>
      </c>
      <c r="G14" s="27" t="s">
        <v>8</v>
      </c>
    </row>
    <row r="15" spans="1:7" ht="48" customHeight="1" hidden="1">
      <c r="A15" s="63" t="s">
        <v>79</v>
      </c>
      <c r="B15" s="10" t="s">
        <v>10</v>
      </c>
      <c r="C15" s="5">
        <v>0</v>
      </c>
      <c r="D15" s="7">
        <v>0</v>
      </c>
      <c r="E15" s="5">
        <v>0</v>
      </c>
      <c r="F15" s="5">
        <v>0</v>
      </c>
      <c r="G15" s="28">
        <v>0</v>
      </c>
    </row>
    <row r="16" spans="1:7" ht="50.25" customHeight="1" hidden="1">
      <c r="A16" s="12" t="s">
        <v>80</v>
      </c>
      <c r="B16" s="10" t="s">
        <v>11</v>
      </c>
      <c r="C16" s="5">
        <v>0</v>
      </c>
      <c r="D16" s="29">
        <v>0</v>
      </c>
      <c r="E16" s="19">
        <v>0</v>
      </c>
      <c r="F16" s="19">
        <v>0</v>
      </c>
      <c r="G16" s="28">
        <v>0</v>
      </c>
    </row>
    <row r="17" spans="1:7" ht="34.5" customHeight="1" hidden="1">
      <c r="A17" s="11" t="s">
        <v>28</v>
      </c>
      <c r="B17" s="9" t="s">
        <v>12</v>
      </c>
      <c r="C17" s="4">
        <f>C18+C19</f>
        <v>0</v>
      </c>
      <c r="D17" s="4">
        <f>D18+D19</f>
        <v>0</v>
      </c>
      <c r="E17" s="4">
        <f>E18+E19</f>
        <v>0</v>
      </c>
      <c r="F17" s="20" t="s">
        <v>8</v>
      </c>
      <c r="G17" s="30" t="s">
        <v>8</v>
      </c>
    </row>
    <row r="18" spans="1:7" ht="65.25" customHeight="1" hidden="1">
      <c r="A18" s="63" t="s">
        <v>81</v>
      </c>
      <c r="B18" s="10" t="s">
        <v>103</v>
      </c>
      <c r="C18" s="5">
        <v>0</v>
      </c>
      <c r="D18" s="5">
        <v>0</v>
      </c>
      <c r="E18" s="5">
        <v>0</v>
      </c>
      <c r="F18" s="5">
        <v>0</v>
      </c>
      <c r="G18" s="28">
        <v>0</v>
      </c>
    </row>
    <row r="19" spans="1:7" ht="64.5" customHeight="1" hidden="1">
      <c r="A19" s="63" t="s">
        <v>82</v>
      </c>
      <c r="B19" s="10" t="s">
        <v>104</v>
      </c>
      <c r="C19" s="5">
        <v>0</v>
      </c>
      <c r="D19" s="7">
        <v>0</v>
      </c>
      <c r="E19" s="5">
        <v>0</v>
      </c>
      <c r="F19" s="5">
        <v>0</v>
      </c>
      <c r="G19" s="28">
        <v>0</v>
      </c>
    </row>
    <row r="20" spans="1:7" ht="33.75" customHeight="1">
      <c r="A20" s="11" t="s">
        <v>29</v>
      </c>
      <c r="B20" s="9" t="s">
        <v>120</v>
      </c>
      <c r="C20" s="4">
        <f>C21+C23</f>
        <v>28004245.78000009</v>
      </c>
      <c r="D20" s="4">
        <f>D21+D23</f>
        <v>28004245.78000009</v>
      </c>
      <c r="E20" s="4">
        <f>E21+E23</f>
        <v>21424498.579999983</v>
      </c>
      <c r="F20" s="21" t="s">
        <v>8</v>
      </c>
      <c r="G20" s="31" t="s">
        <v>8</v>
      </c>
    </row>
    <row r="21" spans="1:7" ht="18.75" customHeight="1">
      <c r="A21" s="11" t="s">
        <v>30</v>
      </c>
      <c r="B21" s="9" t="s">
        <v>13</v>
      </c>
      <c r="C21" s="6">
        <f>C22</f>
        <v>-685376654.18</v>
      </c>
      <c r="D21" s="6">
        <f>D22</f>
        <v>-685376654.18</v>
      </c>
      <c r="E21" s="6">
        <f>E22</f>
        <v>-308254352.49</v>
      </c>
      <c r="F21" s="22">
        <f>E21/C21*100</f>
        <v>44.975904943655024</v>
      </c>
      <c r="G21" s="32">
        <f>E21/D21*100</f>
        <v>44.975904943655024</v>
      </c>
    </row>
    <row r="22" spans="1:7" ht="35.25" customHeight="1">
      <c r="A22" s="63" t="s">
        <v>83</v>
      </c>
      <c r="B22" s="10" t="s">
        <v>105</v>
      </c>
      <c r="C22" s="7">
        <f>-(C41+C18)</f>
        <v>-685376654.18</v>
      </c>
      <c r="D22" s="7">
        <f>-(D41+D18)</f>
        <v>-685376654.18</v>
      </c>
      <c r="E22" s="7">
        <f>-(E41+E18)</f>
        <v>-308254352.49</v>
      </c>
      <c r="F22" s="33">
        <f>E22/C22*100</f>
        <v>44.975904943655024</v>
      </c>
      <c r="G22" s="34">
        <f>E22/D22*100</f>
        <v>44.975904943655024</v>
      </c>
    </row>
    <row r="23" spans="1:7" ht="19.5" customHeight="1">
      <c r="A23" s="11" t="s">
        <v>31</v>
      </c>
      <c r="B23" s="9" t="s">
        <v>14</v>
      </c>
      <c r="C23" s="4">
        <f>C24</f>
        <v>713380899.96</v>
      </c>
      <c r="D23" s="6">
        <f>D24</f>
        <v>713380899.96</v>
      </c>
      <c r="E23" s="4">
        <f>E24</f>
        <v>329678851.07</v>
      </c>
      <c r="F23" s="23">
        <f>E23/C23*100</f>
        <v>46.213579742390834</v>
      </c>
      <c r="G23" s="35">
        <f>E23/D23*100</f>
        <v>46.213579742390834</v>
      </c>
    </row>
    <row r="24" spans="1:7" ht="34.5" customHeight="1" thickBot="1">
      <c r="A24" s="63" t="s">
        <v>84</v>
      </c>
      <c r="B24" s="10" t="s">
        <v>106</v>
      </c>
      <c r="C24" s="5">
        <f>C42-C19</f>
        <v>713380899.96</v>
      </c>
      <c r="D24" s="5">
        <f>D42-D19</f>
        <v>713380899.96</v>
      </c>
      <c r="E24" s="5">
        <f>E42-E19</f>
        <v>329678851.07</v>
      </c>
      <c r="F24" s="5">
        <f>E24/C24*100</f>
        <v>46.213579742390834</v>
      </c>
      <c r="G24" s="28">
        <f>E24/D24*100</f>
        <v>46.213579742390834</v>
      </c>
    </row>
    <row r="25" spans="1:7" ht="35.25" customHeight="1" hidden="1">
      <c r="A25" s="11" t="s">
        <v>32</v>
      </c>
      <c r="B25" s="9" t="s">
        <v>15</v>
      </c>
      <c r="C25" s="4">
        <v>0</v>
      </c>
      <c r="D25" s="6">
        <v>0</v>
      </c>
      <c r="E25" s="4">
        <v>0</v>
      </c>
      <c r="F25" s="4">
        <v>0</v>
      </c>
      <c r="G25" s="36">
        <v>0</v>
      </c>
    </row>
    <row r="26" spans="1:7" ht="99.75" customHeight="1" hidden="1">
      <c r="A26" s="63" t="s">
        <v>85</v>
      </c>
      <c r="B26" s="10" t="s">
        <v>49</v>
      </c>
      <c r="C26" s="5">
        <v>0</v>
      </c>
      <c r="D26" s="7">
        <v>0</v>
      </c>
      <c r="E26" s="5">
        <v>0</v>
      </c>
      <c r="F26" s="5">
        <v>0</v>
      </c>
      <c r="G26" s="28">
        <v>0</v>
      </c>
    </row>
    <row r="27" spans="1:7" ht="35.25" customHeight="1" hidden="1">
      <c r="A27" s="11" t="s">
        <v>33</v>
      </c>
      <c r="B27" s="9" t="s">
        <v>16</v>
      </c>
      <c r="C27" s="4">
        <v>0</v>
      </c>
      <c r="D27" s="6">
        <v>0</v>
      </c>
      <c r="E27" s="4">
        <v>0</v>
      </c>
      <c r="F27" s="21" t="s">
        <v>8</v>
      </c>
      <c r="G27" s="31" t="s">
        <v>8</v>
      </c>
    </row>
    <row r="28" spans="1:7" ht="37.5" customHeight="1" hidden="1">
      <c r="A28" s="12" t="s">
        <v>34</v>
      </c>
      <c r="B28" s="10" t="s">
        <v>17</v>
      </c>
      <c r="C28" s="7">
        <v>0</v>
      </c>
      <c r="D28" s="7">
        <v>0</v>
      </c>
      <c r="E28" s="7">
        <v>0</v>
      </c>
      <c r="F28" s="5">
        <v>0</v>
      </c>
      <c r="G28" s="5">
        <v>0</v>
      </c>
    </row>
    <row r="29" spans="1:7" ht="51.75" customHeight="1" hidden="1">
      <c r="A29" s="12" t="s">
        <v>86</v>
      </c>
      <c r="B29" s="10" t="s">
        <v>18</v>
      </c>
      <c r="C29" s="7">
        <v>0</v>
      </c>
      <c r="D29" s="7">
        <v>0</v>
      </c>
      <c r="E29" s="5">
        <v>0</v>
      </c>
      <c r="F29" s="5">
        <v>0</v>
      </c>
      <c r="G29" s="28">
        <v>0</v>
      </c>
    </row>
    <row r="30" spans="1:7" ht="66.75" customHeight="1" hidden="1">
      <c r="A30" s="12" t="s">
        <v>87</v>
      </c>
      <c r="B30" s="10" t="s">
        <v>19</v>
      </c>
      <c r="C30" s="7">
        <v>0</v>
      </c>
      <c r="D30" s="7">
        <v>0</v>
      </c>
      <c r="E30" s="7">
        <v>0</v>
      </c>
      <c r="F30" s="5">
        <v>0</v>
      </c>
      <c r="G30" s="28">
        <v>0</v>
      </c>
    </row>
    <row r="31" spans="1:7" ht="31.5" customHeight="1" hidden="1">
      <c r="A31" s="12" t="s">
        <v>35</v>
      </c>
      <c r="B31" s="10" t="s">
        <v>20</v>
      </c>
      <c r="C31" s="7">
        <v>0</v>
      </c>
      <c r="D31" s="7">
        <v>0</v>
      </c>
      <c r="E31" s="7">
        <v>0</v>
      </c>
      <c r="F31" s="5">
        <v>0</v>
      </c>
      <c r="G31" s="28">
        <v>0</v>
      </c>
    </row>
    <row r="32" spans="1:7" ht="50.25" customHeight="1" hidden="1">
      <c r="A32" s="12" t="s">
        <v>88</v>
      </c>
      <c r="B32" s="10" t="s">
        <v>21</v>
      </c>
      <c r="C32" s="7">
        <v>0</v>
      </c>
      <c r="D32" s="7">
        <v>0</v>
      </c>
      <c r="E32" s="5">
        <v>0</v>
      </c>
      <c r="F32" s="5">
        <v>0</v>
      </c>
      <c r="G32" s="28">
        <v>0</v>
      </c>
    </row>
    <row r="33" spans="1:7" ht="63" customHeight="1" hidden="1">
      <c r="A33" s="12" t="s">
        <v>89</v>
      </c>
      <c r="B33" s="10" t="s">
        <v>22</v>
      </c>
      <c r="C33" s="7">
        <v>0</v>
      </c>
      <c r="D33" s="7">
        <v>0</v>
      </c>
      <c r="E33" s="7">
        <v>0</v>
      </c>
      <c r="F33" s="5">
        <v>0</v>
      </c>
      <c r="G33" s="28">
        <v>0</v>
      </c>
    </row>
    <row r="34" spans="1:7" ht="31.5" customHeight="1" hidden="1">
      <c r="A34" s="11" t="s">
        <v>36</v>
      </c>
      <c r="B34" s="9" t="s">
        <v>23</v>
      </c>
      <c r="C34" s="4">
        <v>0</v>
      </c>
      <c r="D34" s="6">
        <v>0</v>
      </c>
      <c r="E34" s="4">
        <v>0</v>
      </c>
      <c r="F34" s="4">
        <v>0</v>
      </c>
      <c r="G34" s="36">
        <v>0</v>
      </c>
    </row>
    <row r="35" spans="1:7" ht="31.5" customHeight="1" hidden="1">
      <c r="A35" s="12" t="s">
        <v>37</v>
      </c>
      <c r="B35" s="10" t="s">
        <v>24</v>
      </c>
      <c r="C35" s="5">
        <v>0</v>
      </c>
      <c r="D35" s="7">
        <v>0</v>
      </c>
      <c r="E35" s="5">
        <v>0</v>
      </c>
      <c r="F35" s="5">
        <v>0</v>
      </c>
      <c r="G35" s="28">
        <v>0</v>
      </c>
    </row>
    <row r="36" spans="1:7" ht="46.5" customHeight="1" hidden="1">
      <c r="A36" s="12" t="s">
        <v>90</v>
      </c>
      <c r="B36" s="10" t="s">
        <v>25</v>
      </c>
      <c r="C36" s="5">
        <v>0</v>
      </c>
      <c r="D36" s="7">
        <v>0</v>
      </c>
      <c r="E36" s="5">
        <v>0</v>
      </c>
      <c r="F36" s="5">
        <v>0</v>
      </c>
      <c r="G36" s="28">
        <v>0</v>
      </c>
    </row>
    <row r="37" spans="1:7" ht="36.75" customHeight="1" hidden="1">
      <c r="A37" s="12" t="s">
        <v>38</v>
      </c>
      <c r="B37" s="10" t="s">
        <v>39</v>
      </c>
      <c r="C37" s="5">
        <v>0</v>
      </c>
      <c r="D37" s="7">
        <v>0</v>
      </c>
      <c r="E37" s="5">
        <v>0</v>
      </c>
      <c r="F37" s="5">
        <v>0</v>
      </c>
      <c r="G37" s="28">
        <v>0</v>
      </c>
    </row>
    <row r="38" spans="1:7" ht="50.25" customHeight="1" hidden="1" thickBot="1">
      <c r="A38" s="15" t="s">
        <v>91</v>
      </c>
      <c r="B38" s="16" t="s">
        <v>26</v>
      </c>
      <c r="C38" s="24">
        <v>0</v>
      </c>
      <c r="D38" s="8">
        <v>0</v>
      </c>
      <c r="E38" s="24">
        <v>0</v>
      </c>
      <c r="F38" s="24">
        <v>0</v>
      </c>
      <c r="G38" s="37">
        <v>0</v>
      </c>
    </row>
    <row r="39" spans="1:7" ht="19.5" customHeight="1" thickBot="1">
      <c r="A39" s="127" t="s">
        <v>40</v>
      </c>
      <c r="B39" s="128"/>
      <c r="C39" s="40">
        <f>C34+C27+C25+C20+C17+C14</f>
        <v>28004245.78000009</v>
      </c>
      <c r="D39" s="41">
        <f>D34+D27+D25+D20+D17+D14</f>
        <v>28004245.78000009</v>
      </c>
      <c r="E39" s="42">
        <f>E34+E27+E25+E20+E17+E14</f>
        <v>21424498.579999983</v>
      </c>
      <c r="F39" s="39" t="s">
        <v>6</v>
      </c>
      <c r="G39" s="38" t="s">
        <v>6</v>
      </c>
    </row>
    <row r="41" spans="1:5" ht="14.25">
      <c r="A41" s="121" t="s">
        <v>50</v>
      </c>
      <c r="B41" s="122"/>
      <c r="C41" s="44">
        <v>685376654.18</v>
      </c>
      <c r="D41" s="43">
        <v>685376654.18</v>
      </c>
      <c r="E41" s="43">
        <v>308254352.49</v>
      </c>
    </row>
    <row r="42" spans="1:5" ht="14.25">
      <c r="A42" s="123" t="s">
        <v>51</v>
      </c>
      <c r="B42" s="123"/>
      <c r="C42" s="45">
        <v>713380899.96</v>
      </c>
      <c r="D42" s="47">
        <v>713380899.96</v>
      </c>
      <c r="E42" s="49">
        <v>329678851.07</v>
      </c>
    </row>
    <row r="43" spans="1:5" ht="15">
      <c r="A43" s="124" t="s">
        <v>52</v>
      </c>
      <c r="B43" s="124"/>
      <c r="C43" s="46">
        <f>C41-C42</f>
        <v>-28004245.78000009</v>
      </c>
      <c r="D43" s="47">
        <f>D41-D42</f>
        <v>-28004245.78000009</v>
      </c>
      <c r="E43" s="47">
        <f>E41-E42</f>
        <v>-21424498.579999983</v>
      </c>
    </row>
  </sheetData>
  <sheetProtection/>
  <mergeCells count="13">
    <mergeCell ref="B12:B13"/>
    <mergeCell ref="E12:E13"/>
    <mergeCell ref="C12:C13"/>
    <mergeCell ref="D12:D13"/>
    <mergeCell ref="E7:F7"/>
    <mergeCell ref="A41:B41"/>
    <mergeCell ref="A42:B42"/>
    <mergeCell ref="A43:B43"/>
    <mergeCell ref="A9:G9"/>
    <mergeCell ref="A10:G10"/>
    <mergeCell ref="A39:B39"/>
    <mergeCell ref="F12:G12"/>
    <mergeCell ref="A12:A13"/>
  </mergeCells>
  <printOptions/>
  <pageMargins left="0.3937007874015748" right="0.1968503937007874" top="0.3937007874015748" bottom="0.3937007874015748" header="0.5118110236220472" footer="0.5118110236220472"/>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E15"/>
  <sheetViews>
    <sheetView zoomScalePageLayoutView="0" workbookViewId="0" topLeftCell="A1">
      <selection activeCell="C5" sqref="C5"/>
    </sheetView>
  </sheetViews>
  <sheetFormatPr defaultColWidth="9.140625" defaultRowHeight="12.75"/>
  <cols>
    <col min="1" max="1" width="5.7109375" style="0" customWidth="1"/>
    <col min="2" max="2" width="42.00390625" style="0" customWidth="1"/>
    <col min="3" max="3" width="17.8515625" style="0" customWidth="1"/>
    <col min="4" max="4" width="19.57421875" style="0" customWidth="1"/>
    <col min="5" max="5" width="18.00390625" style="0" customWidth="1"/>
  </cols>
  <sheetData>
    <row r="1" ht="18.75" customHeight="1">
      <c r="C1" s="53" t="s">
        <v>43</v>
      </c>
    </row>
    <row r="2" spans="3:5" ht="16.5" customHeight="1">
      <c r="C2" s="92" t="s">
        <v>176</v>
      </c>
      <c r="D2" s="92"/>
      <c r="E2" s="92"/>
    </row>
    <row r="3" spans="3:5" ht="15" customHeight="1">
      <c r="C3" s="92" t="s">
        <v>177</v>
      </c>
      <c r="D3" s="92"/>
      <c r="E3" s="92"/>
    </row>
    <row r="4" spans="3:5" ht="14.25" customHeight="1">
      <c r="C4" s="92" t="s">
        <v>178</v>
      </c>
      <c r="D4" s="92"/>
      <c r="E4" s="92"/>
    </row>
    <row r="5" spans="3:5" ht="12.75">
      <c r="C5" s="94" t="s">
        <v>179</v>
      </c>
      <c r="D5" s="94"/>
      <c r="E5" s="94"/>
    </row>
    <row r="6" ht="12.75">
      <c r="D6" s="2"/>
    </row>
    <row r="7" ht="12.75">
      <c r="D7" s="2"/>
    </row>
    <row r="10" spans="1:5" ht="33.75" customHeight="1">
      <c r="A10" s="134" t="s">
        <v>149</v>
      </c>
      <c r="B10" s="134"/>
      <c r="C10" s="134"/>
      <c r="D10" s="134"/>
      <c r="E10" s="134"/>
    </row>
    <row r="11" spans="1:5" ht="13.5" customHeight="1">
      <c r="A11" s="68"/>
      <c r="B11" s="68"/>
      <c r="C11" s="68"/>
      <c r="D11" s="68"/>
      <c r="E11" s="68"/>
    </row>
    <row r="12" spans="1:5" ht="15" thickBot="1">
      <c r="A12" s="69"/>
      <c r="B12" s="69"/>
      <c r="C12" s="69"/>
      <c r="D12" s="69"/>
      <c r="E12" s="67" t="s">
        <v>44</v>
      </c>
    </row>
    <row r="13" spans="1:5" ht="42.75" customHeight="1" thickBot="1">
      <c r="A13" s="57" t="s">
        <v>3</v>
      </c>
      <c r="B13" s="57" t="s">
        <v>0</v>
      </c>
      <c r="C13" s="57" t="s">
        <v>1</v>
      </c>
      <c r="D13" s="57" t="s">
        <v>150</v>
      </c>
      <c r="E13" s="57" t="s">
        <v>2</v>
      </c>
    </row>
    <row r="14" spans="1:5" ht="50.25" customHeight="1" thickBot="1">
      <c r="A14" s="70" t="s">
        <v>71</v>
      </c>
      <c r="B14" s="89" t="s">
        <v>99</v>
      </c>
      <c r="C14" s="90">
        <v>21287400</v>
      </c>
      <c r="D14" s="90">
        <v>10643700</v>
      </c>
      <c r="E14" s="91">
        <f>D14/C14*100</f>
        <v>50</v>
      </c>
    </row>
    <row r="15" spans="1:5" ht="29.25" customHeight="1" thickBot="1">
      <c r="A15" s="71"/>
      <c r="B15" s="85" t="s">
        <v>46</v>
      </c>
      <c r="C15" s="88">
        <f>C14</f>
        <v>21287400</v>
      </c>
      <c r="D15" s="88">
        <f>D14</f>
        <v>10643700</v>
      </c>
      <c r="E15" s="88">
        <f>E14</f>
        <v>50</v>
      </c>
    </row>
  </sheetData>
  <sheetProtection/>
  <mergeCells count="1">
    <mergeCell ref="A10:E10"/>
  </mergeCells>
  <printOptions/>
  <pageMargins left="0.5905511811023623" right="0.1968503937007874" top="0.5905511811023623" bottom="0.3937007874015748" header="0.5118110236220472" footer="0.5118110236220472"/>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I52"/>
  <sheetViews>
    <sheetView zoomScalePageLayoutView="0" workbookViewId="0" topLeftCell="A1">
      <selection activeCell="C5" sqref="C5"/>
    </sheetView>
  </sheetViews>
  <sheetFormatPr defaultColWidth="9.140625" defaultRowHeight="12.75"/>
  <cols>
    <col min="1" max="1" width="7.140625" style="72" customWidth="1"/>
    <col min="2" max="2" width="55.7109375" style="72" customWidth="1"/>
    <col min="3" max="3" width="17.57421875" style="72" customWidth="1"/>
    <col min="4" max="4" width="19.421875" style="72" customWidth="1"/>
    <col min="5" max="5" width="18.421875" style="72" customWidth="1"/>
    <col min="6" max="6" width="9.140625" style="72" customWidth="1"/>
    <col min="7" max="7" width="12.7109375" style="72" bestFit="1" customWidth="1"/>
    <col min="8" max="16384" width="9.140625" style="72" customWidth="1"/>
  </cols>
  <sheetData>
    <row r="1" ht="12.75">
      <c r="C1" s="95" t="s">
        <v>45</v>
      </c>
    </row>
    <row r="2" spans="3:5" ht="12.75">
      <c r="C2" s="96" t="s">
        <v>176</v>
      </c>
      <c r="D2" s="96"/>
      <c r="E2" s="96"/>
    </row>
    <row r="3" spans="3:5" ht="12.75">
      <c r="C3" s="96" t="s">
        <v>177</v>
      </c>
      <c r="D3" s="96"/>
      <c r="E3" s="96"/>
    </row>
    <row r="4" spans="3:5" ht="12.75">
      <c r="C4" s="96" t="s">
        <v>178</v>
      </c>
      <c r="D4" s="96"/>
      <c r="E4" s="96"/>
    </row>
    <row r="5" spans="3:5" ht="12.75">
      <c r="C5" s="94" t="s">
        <v>179</v>
      </c>
      <c r="D5" s="94"/>
      <c r="E5" s="94"/>
    </row>
    <row r="6" ht="12.75">
      <c r="D6" s="97"/>
    </row>
    <row r="7" ht="12.75">
      <c r="D7" s="97"/>
    </row>
    <row r="8" spans="4:5" ht="12.75">
      <c r="D8" s="98"/>
      <c r="E8" s="99"/>
    </row>
    <row r="9" spans="1:5" ht="20.25" customHeight="1">
      <c r="A9" s="135" t="s">
        <v>151</v>
      </c>
      <c r="B9" s="135"/>
      <c r="C9" s="135"/>
      <c r="D9" s="135"/>
      <c r="E9" s="135"/>
    </row>
    <row r="10" ht="20.25" customHeight="1" thickBot="1">
      <c r="E10" s="100" t="s">
        <v>44</v>
      </c>
    </row>
    <row r="11" spans="1:5" ht="34.5" customHeight="1" thickBot="1">
      <c r="A11" s="101" t="s">
        <v>3</v>
      </c>
      <c r="B11" s="101" t="s">
        <v>0</v>
      </c>
      <c r="C11" s="101" t="s">
        <v>1</v>
      </c>
      <c r="D11" s="101" t="s">
        <v>150</v>
      </c>
      <c r="E11" s="101" t="s">
        <v>2</v>
      </c>
    </row>
    <row r="12" spans="1:5" ht="101.25" customHeight="1" thickBot="1">
      <c r="A12" s="101" t="s">
        <v>71</v>
      </c>
      <c r="B12" s="102" t="s">
        <v>72</v>
      </c>
      <c r="C12" s="65">
        <f>C13+C14+C15</f>
        <v>41088900</v>
      </c>
      <c r="D12" s="65">
        <f>D13+D14+D15</f>
        <v>0</v>
      </c>
      <c r="E12" s="65">
        <f aca="true" t="shared" si="0" ref="E12:E24">D12/C12*100</f>
        <v>0</v>
      </c>
    </row>
    <row r="13" spans="1:5" ht="39.75" customHeight="1" thickBot="1">
      <c r="A13" s="103" t="s">
        <v>65</v>
      </c>
      <c r="B13" s="104" t="s">
        <v>73</v>
      </c>
      <c r="C13" s="66">
        <v>3822000</v>
      </c>
      <c r="D13" s="66">
        <v>0</v>
      </c>
      <c r="E13" s="66">
        <f t="shared" si="0"/>
        <v>0</v>
      </c>
    </row>
    <row r="14" spans="1:7" ht="27" customHeight="1" thickBot="1">
      <c r="A14" s="103" t="s">
        <v>74</v>
      </c>
      <c r="B14" s="105" t="s">
        <v>116</v>
      </c>
      <c r="C14" s="66">
        <v>35060400</v>
      </c>
      <c r="D14" s="66">
        <v>0</v>
      </c>
      <c r="E14" s="66">
        <f t="shared" si="0"/>
        <v>0</v>
      </c>
      <c r="G14" s="106"/>
    </row>
    <row r="15" spans="1:5" ht="43.5" customHeight="1" thickBot="1">
      <c r="A15" s="103" t="s">
        <v>92</v>
      </c>
      <c r="B15" s="105" t="s">
        <v>93</v>
      </c>
      <c r="C15" s="66">
        <v>2206500</v>
      </c>
      <c r="D15" s="66">
        <v>0</v>
      </c>
      <c r="E15" s="66">
        <f t="shared" si="0"/>
        <v>0</v>
      </c>
    </row>
    <row r="16" spans="1:5" ht="88.5" customHeight="1" thickBot="1">
      <c r="A16" s="107" t="s">
        <v>75</v>
      </c>
      <c r="B16" s="102" t="s">
        <v>118</v>
      </c>
      <c r="C16" s="78">
        <v>278511</v>
      </c>
      <c r="D16" s="78"/>
      <c r="E16" s="65">
        <f t="shared" si="0"/>
        <v>0</v>
      </c>
    </row>
    <row r="17" spans="1:5" ht="62.25" customHeight="1" thickBot="1">
      <c r="A17" s="107" t="s">
        <v>77</v>
      </c>
      <c r="B17" s="102" t="s">
        <v>98</v>
      </c>
      <c r="C17" s="78">
        <v>1434800</v>
      </c>
      <c r="D17" s="78">
        <v>623468.27</v>
      </c>
      <c r="E17" s="65">
        <f>D17/C17*100</f>
        <v>43.453322414273764</v>
      </c>
    </row>
    <row r="18" spans="1:5" ht="36.75" customHeight="1" thickBot="1">
      <c r="A18" s="107" t="s">
        <v>101</v>
      </c>
      <c r="B18" s="102" t="s">
        <v>153</v>
      </c>
      <c r="C18" s="78">
        <v>670900</v>
      </c>
      <c r="D18" s="78"/>
      <c r="E18" s="65">
        <f t="shared" si="0"/>
        <v>0</v>
      </c>
    </row>
    <row r="19" spans="1:5" ht="43.5" customHeight="1" thickBot="1">
      <c r="A19" s="101" t="s">
        <v>102</v>
      </c>
      <c r="B19" s="102" t="s">
        <v>121</v>
      </c>
      <c r="C19" s="65">
        <v>12545800</v>
      </c>
      <c r="D19" s="65">
        <v>2125530.2</v>
      </c>
      <c r="E19" s="65">
        <f t="shared" si="0"/>
        <v>16.94216550558753</v>
      </c>
    </row>
    <row r="20" spans="1:5" ht="73.5" customHeight="1" thickBot="1">
      <c r="A20" s="101" t="s">
        <v>108</v>
      </c>
      <c r="B20" s="102" t="s">
        <v>107</v>
      </c>
      <c r="C20" s="65">
        <v>9302800</v>
      </c>
      <c r="D20" s="65">
        <v>3314680</v>
      </c>
      <c r="E20" s="65">
        <f t="shared" si="0"/>
        <v>35.63099281936621</v>
      </c>
    </row>
    <row r="21" spans="1:5" ht="34.5" customHeight="1" thickBot="1">
      <c r="A21" s="101" t="s">
        <v>154</v>
      </c>
      <c r="B21" s="102" t="s">
        <v>134</v>
      </c>
      <c r="C21" s="65">
        <v>704692.8</v>
      </c>
      <c r="D21" s="65">
        <v>704692.8</v>
      </c>
      <c r="E21" s="65">
        <f t="shared" si="0"/>
        <v>100</v>
      </c>
    </row>
    <row r="22" spans="1:5" ht="34.5" customHeight="1" hidden="1" thickBot="1">
      <c r="A22" s="101" t="s">
        <v>102</v>
      </c>
      <c r="B22" s="102" t="s">
        <v>119</v>
      </c>
      <c r="C22" s="65">
        <v>0</v>
      </c>
      <c r="D22" s="65">
        <v>0</v>
      </c>
      <c r="E22" s="65" t="e">
        <f t="shared" si="0"/>
        <v>#DIV/0!</v>
      </c>
    </row>
    <row r="23" spans="1:5" ht="89.25" customHeight="1" hidden="1" thickBot="1">
      <c r="A23" s="101" t="s">
        <v>117</v>
      </c>
      <c r="B23" s="102" t="s">
        <v>118</v>
      </c>
      <c r="C23" s="65">
        <v>0</v>
      </c>
      <c r="D23" s="65">
        <v>0</v>
      </c>
      <c r="E23" s="65" t="e">
        <f t="shared" si="0"/>
        <v>#DIV/0!</v>
      </c>
    </row>
    <row r="24" spans="1:5" ht="28.5" customHeight="1" thickBot="1">
      <c r="A24" s="101" t="s">
        <v>155</v>
      </c>
      <c r="B24" s="109" t="s">
        <v>64</v>
      </c>
      <c r="C24" s="65">
        <f>SUM(C25:C48)</f>
        <v>58742653.25</v>
      </c>
      <c r="D24" s="65">
        <f>SUM(D25:D48)</f>
        <v>31261619.71</v>
      </c>
      <c r="E24" s="65">
        <f t="shared" si="0"/>
        <v>53.21792254931896</v>
      </c>
    </row>
    <row r="25" spans="1:5" ht="66" customHeight="1" thickBot="1">
      <c r="A25" s="108" t="s">
        <v>156</v>
      </c>
      <c r="B25" s="110" t="s">
        <v>53</v>
      </c>
      <c r="C25" s="79">
        <v>5691900</v>
      </c>
      <c r="D25" s="66">
        <v>3073626</v>
      </c>
      <c r="E25" s="66">
        <f aca="true" t="shared" si="1" ref="E25:E49">D25/C25*100</f>
        <v>54</v>
      </c>
    </row>
    <row r="26" spans="1:5" ht="22.5" customHeight="1" thickBot="1">
      <c r="A26" s="108" t="s">
        <v>157</v>
      </c>
      <c r="B26" s="110" t="s">
        <v>54</v>
      </c>
      <c r="C26" s="79">
        <f>1837216.25+103083.75</f>
        <v>1940300</v>
      </c>
      <c r="D26" s="66">
        <v>1884072.5</v>
      </c>
      <c r="E26" s="66">
        <f t="shared" si="1"/>
        <v>97.10212338298201</v>
      </c>
    </row>
    <row r="27" spans="1:5" ht="28.5" customHeight="1" thickBot="1">
      <c r="A27" s="108" t="s">
        <v>158</v>
      </c>
      <c r="B27" s="110" t="s">
        <v>135</v>
      </c>
      <c r="C27" s="79">
        <v>90000</v>
      </c>
      <c r="D27" s="66">
        <v>90000</v>
      </c>
      <c r="E27" s="66" t="s">
        <v>146</v>
      </c>
    </row>
    <row r="28" spans="1:5" ht="51" customHeight="1" hidden="1" thickBot="1">
      <c r="A28" s="108" t="s">
        <v>136</v>
      </c>
      <c r="B28" s="110" t="s">
        <v>70</v>
      </c>
      <c r="C28" s="79"/>
      <c r="D28" s="66"/>
      <c r="E28" s="66" t="e">
        <f t="shared" si="1"/>
        <v>#DIV/0!</v>
      </c>
    </row>
    <row r="29" spans="1:9" ht="41.25" customHeight="1" thickBot="1">
      <c r="A29" s="108" t="s">
        <v>159</v>
      </c>
      <c r="B29" s="110" t="s">
        <v>94</v>
      </c>
      <c r="C29" s="79">
        <v>154500</v>
      </c>
      <c r="D29" s="66">
        <v>154500</v>
      </c>
      <c r="E29" s="66">
        <f t="shared" si="1"/>
        <v>100</v>
      </c>
      <c r="I29" s="97"/>
    </row>
    <row r="30" spans="1:9" ht="17.25" customHeight="1" thickBot="1">
      <c r="A30" s="108" t="s">
        <v>160</v>
      </c>
      <c r="B30" s="110" t="s">
        <v>55</v>
      </c>
      <c r="C30" s="79">
        <v>995400</v>
      </c>
      <c r="D30" s="66">
        <v>497700</v>
      </c>
      <c r="E30" s="66">
        <f t="shared" si="1"/>
        <v>50</v>
      </c>
      <c r="I30" s="97"/>
    </row>
    <row r="31" spans="1:9" ht="42" customHeight="1" thickBot="1">
      <c r="A31" s="108" t="s">
        <v>161</v>
      </c>
      <c r="B31" s="111" t="s">
        <v>63</v>
      </c>
      <c r="C31" s="79">
        <v>13600400</v>
      </c>
      <c r="D31" s="66">
        <v>5905435.1</v>
      </c>
      <c r="E31" s="66">
        <f t="shared" si="1"/>
        <v>43.42103982235817</v>
      </c>
      <c r="I31" s="97"/>
    </row>
    <row r="32" spans="1:9" ht="30.75" customHeight="1" hidden="1" thickBot="1">
      <c r="A32" s="108" t="s">
        <v>137</v>
      </c>
      <c r="B32" s="112" t="s">
        <v>76</v>
      </c>
      <c r="C32" s="79"/>
      <c r="D32" s="66"/>
      <c r="E32" s="66" t="e">
        <f t="shared" si="1"/>
        <v>#DIV/0!</v>
      </c>
      <c r="I32" s="97"/>
    </row>
    <row r="33" spans="1:9" ht="32.25" customHeight="1" hidden="1" thickBot="1">
      <c r="A33" s="108" t="s">
        <v>138</v>
      </c>
      <c r="B33" s="112" t="s">
        <v>78</v>
      </c>
      <c r="C33" s="79"/>
      <c r="D33" s="66"/>
      <c r="E33" s="66" t="e">
        <f t="shared" si="1"/>
        <v>#DIV/0!</v>
      </c>
      <c r="I33" s="97"/>
    </row>
    <row r="34" spans="1:9" ht="43.5" customHeight="1" hidden="1" thickBot="1">
      <c r="A34" s="108" t="s">
        <v>139</v>
      </c>
      <c r="B34" s="113" t="s">
        <v>96</v>
      </c>
      <c r="C34" s="79"/>
      <c r="D34" s="66"/>
      <c r="E34" s="66" t="e">
        <f t="shared" si="1"/>
        <v>#DIV/0!</v>
      </c>
      <c r="I34" s="97"/>
    </row>
    <row r="35" spans="1:9" ht="39.75" customHeight="1" thickBot="1">
      <c r="A35" s="108" t="s">
        <v>162</v>
      </c>
      <c r="B35" s="114" t="s">
        <v>97</v>
      </c>
      <c r="C35" s="79">
        <v>8133700</v>
      </c>
      <c r="D35" s="66">
        <v>6100275</v>
      </c>
      <c r="E35" s="66">
        <f t="shared" si="1"/>
        <v>75</v>
      </c>
      <c r="I35" s="97"/>
    </row>
    <row r="36" spans="1:9" ht="28.5" customHeight="1" thickBot="1">
      <c r="A36" s="108" t="s">
        <v>163</v>
      </c>
      <c r="B36" s="114" t="s">
        <v>62</v>
      </c>
      <c r="C36" s="79">
        <v>22278600</v>
      </c>
      <c r="D36" s="66">
        <v>13367160</v>
      </c>
      <c r="E36" s="66">
        <f t="shared" si="1"/>
        <v>60</v>
      </c>
      <c r="I36" s="97"/>
    </row>
    <row r="37" spans="1:9" ht="32.25" customHeight="1" thickBot="1">
      <c r="A37" s="108" t="s">
        <v>164</v>
      </c>
      <c r="B37" s="114" t="s">
        <v>122</v>
      </c>
      <c r="C37" s="79">
        <v>185302.97</v>
      </c>
      <c r="D37" s="66"/>
      <c r="E37" s="66">
        <f t="shared" si="1"/>
        <v>0</v>
      </c>
      <c r="I37" s="97"/>
    </row>
    <row r="38" spans="1:9" ht="40.5" customHeight="1" thickBot="1">
      <c r="A38" s="108" t="s">
        <v>165</v>
      </c>
      <c r="B38" s="114" t="s">
        <v>123</v>
      </c>
      <c r="C38" s="79">
        <v>183043.25</v>
      </c>
      <c r="D38" s="66"/>
      <c r="E38" s="66">
        <f t="shared" si="1"/>
        <v>0</v>
      </c>
      <c r="I38" s="97"/>
    </row>
    <row r="39" spans="1:9" ht="42" customHeight="1" thickBot="1">
      <c r="A39" s="108" t="s">
        <v>166</v>
      </c>
      <c r="B39" s="114" t="s">
        <v>124</v>
      </c>
      <c r="C39" s="79">
        <v>183043.25</v>
      </c>
      <c r="D39" s="66"/>
      <c r="E39" s="66">
        <f t="shared" si="1"/>
        <v>0</v>
      </c>
      <c r="I39" s="97"/>
    </row>
    <row r="40" spans="1:9" ht="31.5" customHeight="1" thickBot="1">
      <c r="A40" s="108" t="s">
        <v>167</v>
      </c>
      <c r="B40" s="114" t="s">
        <v>125</v>
      </c>
      <c r="C40" s="79">
        <v>183730.25</v>
      </c>
      <c r="D40" s="66"/>
      <c r="E40" s="66">
        <f t="shared" si="1"/>
        <v>0</v>
      </c>
      <c r="I40" s="97"/>
    </row>
    <row r="41" spans="1:9" ht="30.75" customHeight="1" thickBot="1">
      <c r="A41" s="108" t="s">
        <v>168</v>
      </c>
      <c r="B41" s="114" t="s">
        <v>126</v>
      </c>
      <c r="C41" s="79">
        <v>182902.29</v>
      </c>
      <c r="D41" s="66"/>
      <c r="E41" s="66">
        <f aca="true" t="shared" si="2" ref="E41:E48">D41/C41*100</f>
        <v>0</v>
      </c>
      <c r="I41" s="97"/>
    </row>
    <row r="42" spans="1:9" ht="29.25" customHeight="1" thickBot="1">
      <c r="A42" s="108" t="s">
        <v>169</v>
      </c>
      <c r="B42" s="114" t="s">
        <v>127</v>
      </c>
      <c r="C42" s="79">
        <v>182979.71</v>
      </c>
      <c r="D42" s="66"/>
      <c r="E42" s="66">
        <f t="shared" si="2"/>
        <v>0</v>
      </c>
      <c r="I42" s="97"/>
    </row>
    <row r="43" spans="1:9" ht="30.75" customHeight="1" thickBot="1">
      <c r="A43" s="108" t="s">
        <v>170</v>
      </c>
      <c r="B43" s="114" t="s">
        <v>128</v>
      </c>
      <c r="C43" s="79">
        <v>186456.1</v>
      </c>
      <c r="D43" s="66"/>
      <c r="E43" s="66">
        <f t="shared" si="2"/>
        <v>0</v>
      </c>
      <c r="I43" s="97"/>
    </row>
    <row r="44" spans="1:9" ht="30.75" customHeight="1" thickBot="1">
      <c r="A44" s="108" t="s">
        <v>171</v>
      </c>
      <c r="B44" s="114" t="s">
        <v>129</v>
      </c>
      <c r="C44" s="79">
        <v>1500000</v>
      </c>
      <c r="D44" s="66"/>
      <c r="E44" s="66">
        <f t="shared" si="2"/>
        <v>0</v>
      </c>
      <c r="I44" s="97"/>
    </row>
    <row r="45" spans="1:9" ht="29.25" customHeight="1" thickBot="1">
      <c r="A45" s="108" t="s">
        <v>172</v>
      </c>
      <c r="B45" s="114" t="s">
        <v>130</v>
      </c>
      <c r="C45" s="79">
        <v>1500000</v>
      </c>
      <c r="D45" s="66"/>
      <c r="E45" s="66">
        <f t="shared" si="2"/>
        <v>0</v>
      </c>
      <c r="I45" s="97"/>
    </row>
    <row r="46" spans="1:9" ht="33" customHeight="1" thickBot="1">
      <c r="A46" s="108" t="s">
        <v>173</v>
      </c>
      <c r="B46" s="114" t="s">
        <v>131</v>
      </c>
      <c r="C46" s="79">
        <v>214813.11</v>
      </c>
      <c r="D46" s="66"/>
      <c r="E46" s="66">
        <f t="shared" si="2"/>
        <v>0</v>
      </c>
      <c r="I46" s="97"/>
    </row>
    <row r="47" spans="1:9" ht="29.25" customHeight="1" thickBot="1">
      <c r="A47" s="108" t="s">
        <v>174</v>
      </c>
      <c r="B47" s="114" t="s">
        <v>132</v>
      </c>
      <c r="C47" s="79">
        <v>196432.42</v>
      </c>
      <c r="D47" s="66">
        <v>188851.11</v>
      </c>
      <c r="E47" s="66">
        <f t="shared" si="2"/>
        <v>96.14049961813838</v>
      </c>
      <c r="I47" s="97"/>
    </row>
    <row r="48" spans="1:9" ht="43.5" customHeight="1" thickBot="1">
      <c r="A48" s="108" t="s">
        <v>175</v>
      </c>
      <c r="B48" s="114" t="s">
        <v>133</v>
      </c>
      <c r="C48" s="79">
        <v>1159149.9</v>
      </c>
      <c r="D48" s="66"/>
      <c r="E48" s="66">
        <f t="shared" si="2"/>
        <v>0</v>
      </c>
      <c r="I48" s="97"/>
    </row>
    <row r="49" spans="1:5" ht="28.5" customHeight="1" thickBot="1">
      <c r="A49" s="115"/>
      <c r="B49" s="116" t="s">
        <v>5</v>
      </c>
      <c r="C49" s="117">
        <f>C12+C19+C24+C16+C18+C17+C20+C22+C23+C21</f>
        <v>124769057.05</v>
      </c>
      <c r="D49" s="117">
        <f>D12+D19+D24+D16+D18+D17+D20+D22+D23+D21</f>
        <v>38029990.98</v>
      </c>
      <c r="E49" s="117">
        <f t="shared" si="1"/>
        <v>30.480306479161612</v>
      </c>
    </row>
    <row r="52" ht="12.75">
      <c r="C52" s="106"/>
    </row>
  </sheetData>
  <sheetProtection/>
  <mergeCells count="1">
    <mergeCell ref="A9:E9"/>
  </mergeCells>
  <printOptions/>
  <pageMargins left="0.5905511811023623" right="0.1968503937007874" top="0.5905511811023623" bottom="0.3937007874015748" header="0.5118110236220472" footer="0.5118110236220472"/>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K27"/>
  <sheetViews>
    <sheetView tabSelected="1" zoomScalePageLayoutView="0" workbookViewId="0" topLeftCell="A1">
      <selection activeCell="C5" sqref="C5"/>
    </sheetView>
  </sheetViews>
  <sheetFormatPr defaultColWidth="9.140625" defaultRowHeight="12.75"/>
  <cols>
    <col min="1" max="1" width="7.140625" style="0" customWidth="1"/>
    <col min="2" max="2" width="68.8515625" style="0" customWidth="1"/>
    <col min="3" max="3" width="19.28125" style="80" customWidth="1"/>
    <col min="4" max="4" width="11.00390625" style="80" hidden="1" customWidth="1"/>
    <col min="5" max="5" width="21.28125" style="80" customWidth="1"/>
    <col min="6" max="6" width="16.28125" style="0" customWidth="1"/>
  </cols>
  <sheetData>
    <row r="1" spans="3:5" ht="12.75">
      <c r="C1" s="81" t="s">
        <v>69</v>
      </c>
      <c r="D1"/>
      <c r="E1"/>
    </row>
    <row r="2" spans="3:11" ht="12.75">
      <c r="C2" s="92" t="s">
        <v>176</v>
      </c>
      <c r="D2" s="92"/>
      <c r="E2" s="92"/>
      <c r="F2" s="93"/>
      <c r="I2" s="93"/>
      <c r="J2" s="93"/>
      <c r="K2" s="93"/>
    </row>
    <row r="3" spans="3:11" ht="12.75">
      <c r="C3" s="92" t="s">
        <v>177</v>
      </c>
      <c r="D3" s="92"/>
      <c r="E3" s="92"/>
      <c r="F3" s="93"/>
      <c r="I3" s="93"/>
      <c r="J3" s="93"/>
      <c r="K3" s="93"/>
    </row>
    <row r="4" spans="3:11" ht="12.75">
      <c r="C4" s="92" t="s">
        <v>178</v>
      </c>
      <c r="D4" s="92"/>
      <c r="E4" s="92"/>
      <c r="F4" s="93"/>
      <c r="I4" s="93"/>
      <c r="J4" s="93"/>
      <c r="K4" s="93"/>
    </row>
    <row r="5" spans="3:11" ht="12.75">
      <c r="C5" s="94" t="s">
        <v>179</v>
      </c>
      <c r="D5" s="94"/>
      <c r="E5" s="94"/>
      <c r="F5" s="93"/>
      <c r="I5" s="93"/>
      <c r="J5" s="93"/>
      <c r="K5" s="93"/>
    </row>
    <row r="8" spans="5:6" ht="12.75">
      <c r="E8" s="82"/>
      <c r="F8" s="3"/>
    </row>
    <row r="9" spans="1:6" ht="34.5" customHeight="1">
      <c r="A9" s="134" t="s">
        <v>152</v>
      </c>
      <c r="B9" s="134"/>
      <c r="C9" s="134"/>
      <c r="D9" s="134"/>
      <c r="E9" s="134"/>
      <c r="F9" s="134"/>
    </row>
    <row r="10" spans="1:6" ht="18" customHeight="1" thickBot="1">
      <c r="A10" s="48"/>
      <c r="B10" s="48"/>
      <c r="C10" s="83"/>
      <c r="D10" s="83"/>
      <c r="E10" s="83"/>
      <c r="F10" s="55" t="s">
        <v>44</v>
      </c>
    </row>
    <row r="11" spans="1:6" ht="48.75" customHeight="1" thickBot="1">
      <c r="A11" s="56" t="s">
        <v>3</v>
      </c>
      <c r="B11" s="56" t="s">
        <v>0</v>
      </c>
      <c r="C11" s="136" t="s">
        <v>1</v>
      </c>
      <c r="D11" s="136"/>
      <c r="E11" s="84" t="s">
        <v>150</v>
      </c>
      <c r="F11" s="56" t="s">
        <v>2</v>
      </c>
    </row>
    <row r="12" spans="1:6" ht="33.75" customHeight="1" thickBot="1">
      <c r="A12" s="64" t="s">
        <v>71</v>
      </c>
      <c r="B12" s="75" t="s">
        <v>67</v>
      </c>
      <c r="C12" s="65">
        <v>804400</v>
      </c>
      <c r="D12" s="65"/>
      <c r="E12" s="65">
        <v>378585.68</v>
      </c>
      <c r="F12" s="76">
        <f aca="true" t="shared" si="0" ref="F12:F27">E12/C12*100</f>
        <v>47.06435604177026</v>
      </c>
    </row>
    <row r="13" spans="1:6" ht="59.25" customHeight="1" thickBot="1">
      <c r="A13" s="64" t="s">
        <v>75</v>
      </c>
      <c r="B13" s="75" t="s">
        <v>68</v>
      </c>
      <c r="C13" s="65">
        <v>137500</v>
      </c>
      <c r="D13" s="65"/>
      <c r="E13" s="65">
        <v>137500</v>
      </c>
      <c r="F13" s="76">
        <f t="shared" si="0"/>
        <v>100</v>
      </c>
    </row>
    <row r="14" spans="1:6" ht="29.25" customHeight="1" hidden="1" thickBot="1">
      <c r="A14" s="64" t="s">
        <v>77</v>
      </c>
      <c r="B14" s="75" t="s">
        <v>100</v>
      </c>
      <c r="C14" s="65"/>
      <c r="D14" s="65"/>
      <c r="E14" s="65"/>
      <c r="F14" s="76" t="e">
        <f t="shared" si="0"/>
        <v>#DIV/0!</v>
      </c>
    </row>
    <row r="15" spans="1:8" s="73" customFormat="1" ht="70.5" customHeight="1" thickBot="1">
      <c r="A15" s="77" t="s">
        <v>77</v>
      </c>
      <c r="B15" s="75" t="s">
        <v>140</v>
      </c>
      <c r="C15" s="65">
        <v>3240300</v>
      </c>
      <c r="D15" s="65"/>
      <c r="E15" s="65">
        <v>1284110</v>
      </c>
      <c r="F15" s="76">
        <f t="shared" si="0"/>
        <v>39.62935530660741</v>
      </c>
      <c r="H15" s="74"/>
    </row>
    <row r="16" spans="1:8" s="73" customFormat="1" ht="59.25" customHeight="1" thickBot="1">
      <c r="A16" s="77" t="s">
        <v>101</v>
      </c>
      <c r="B16" s="75" t="s">
        <v>109</v>
      </c>
      <c r="C16" s="65">
        <v>2750600</v>
      </c>
      <c r="D16" s="65"/>
      <c r="E16" s="65">
        <v>0</v>
      </c>
      <c r="F16" s="76">
        <f t="shared" si="0"/>
        <v>0</v>
      </c>
      <c r="H16" s="74"/>
    </row>
    <row r="17" spans="1:8" s="73" customFormat="1" ht="59.25" customHeight="1" thickBot="1">
      <c r="A17" s="77" t="s">
        <v>102</v>
      </c>
      <c r="B17" s="75" t="s">
        <v>111</v>
      </c>
      <c r="C17" s="65">
        <v>9999400</v>
      </c>
      <c r="D17" s="65"/>
      <c r="E17" s="65">
        <v>5899643</v>
      </c>
      <c r="F17" s="76">
        <f t="shared" si="0"/>
        <v>58.999969998199894</v>
      </c>
      <c r="H17" s="74"/>
    </row>
    <row r="18" spans="1:8" ht="26.25" customHeight="1" thickBot="1">
      <c r="A18" s="58" t="s">
        <v>108</v>
      </c>
      <c r="B18" s="52" t="s">
        <v>66</v>
      </c>
      <c r="C18" s="65">
        <f>SUM(C19:C26)</f>
        <v>190880900</v>
      </c>
      <c r="D18" s="65"/>
      <c r="E18" s="65">
        <f>SUM(E19:E26)</f>
        <v>110919595.79</v>
      </c>
      <c r="F18" s="76">
        <f t="shared" si="0"/>
        <v>58.109321461707275</v>
      </c>
      <c r="H18" s="1"/>
    </row>
    <row r="19" spans="1:9" ht="46.5" customHeight="1" hidden="1" thickBot="1">
      <c r="A19" s="59" t="s">
        <v>112</v>
      </c>
      <c r="B19" s="60" t="s">
        <v>56</v>
      </c>
      <c r="C19" s="66"/>
      <c r="D19" s="66"/>
      <c r="E19" s="66"/>
      <c r="F19" s="61" t="e">
        <f t="shared" si="0"/>
        <v>#DIV/0!</v>
      </c>
      <c r="I19" s="54"/>
    </row>
    <row r="20" spans="1:6" ht="42" customHeight="1" thickBot="1">
      <c r="A20" s="59" t="s">
        <v>114</v>
      </c>
      <c r="B20" s="60" t="s">
        <v>57</v>
      </c>
      <c r="C20" s="66">
        <v>350000</v>
      </c>
      <c r="D20" s="66"/>
      <c r="E20" s="66">
        <v>175000</v>
      </c>
      <c r="F20" s="61">
        <f t="shared" si="0"/>
        <v>50</v>
      </c>
    </row>
    <row r="21" spans="1:6" ht="53.25" customHeight="1" thickBot="1">
      <c r="A21" s="59" t="s">
        <v>115</v>
      </c>
      <c r="B21" s="60" t="s">
        <v>58</v>
      </c>
      <c r="C21" s="66">
        <v>61184000</v>
      </c>
      <c r="D21" s="66"/>
      <c r="E21" s="66">
        <v>34159800</v>
      </c>
      <c r="F21" s="61">
        <f t="shared" si="0"/>
        <v>55.83126307531381</v>
      </c>
    </row>
    <row r="22" spans="1:6" ht="76.5" customHeight="1" thickBot="1">
      <c r="A22" s="59" t="s">
        <v>142</v>
      </c>
      <c r="B22" s="60" t="s">
        <v>141</v>
      </c>
      <c r="C22" s="79">
        <v>115210200</v>
      </c>
      <c r="D22" s="79"/>
      <c r="E22" s="79">
        <v>70349020</v>
      </c>
      <c r="F22" s="61">
        <f t="shared" si="0"/>
        <v>61.061451156234426</v>
      </c>
    </row>
    <row r="23" spans="1:6" ht="30" customHeight="1" thickBot="1">
      <c r="A23" s="59" t="s">
        <v>143</v>
      </c>
      <c r="B23" s="60" t="s">
        <v>59</v>
      </c>
      <c r="C23" s="79">
        <v>144700</v>
      </c>
      <c r="D23" s="79"/>
      <c r="E23" s="79">
        <v>72350</v>
      </c>
      <c r="F23" s="61">
        <f t="shared" si="0"/>
        <v>50</v>
      </c>
    </row>
    <row r="24" spans="1:6" ht="45.75" customHeight="1" thickBot="1">
      <c r="A24" s="59" t="s">
        <v>144</v>
      </c>
      <c r="B24" s="60" t="s">
        <v>60</v>
      </c>
      <c r="C24" s="79">
        <v>12984000</v>
      </c>
      <c r="D24" s="79"/>
      <c r="E24" s="79">
        <v>5645925.79</v>
      </c>
      <c r="F24" s="61">
        <f t="shared" si="0"/>
        <v>43.483716805298826</v>
      </c>
    </row>
    <row r="25" spans="1:6" ht="92.25" customHeight="1" thickBot="1">
      <c r="A25" s="59" t="s">
        <v>145</v>
      </c>
      <c r="B25" s="60" t="s">
        <v>61</v>
      </c>
      <c r="C25" s="79">
        <v>1008000</v>
      </c>
      <c r="D25" s="79"/>
      <c r="E25" s="79">
        <v>517500</v>
      </c>
      <c r="F25" s="61">
        <f t="shared" si="0"/>
        <v>51.33928571428571</v>
      </c>
    </row>
    <row r="26" spans="1:6" ht="67.5" customHeight="1" hidden="1" thickBot="1">
      <c r="A26" s="59" t="s">
        <v>113</v>
      </c>
      <c r="B26" s="60" t="s">
        <v>110</v>
      </c>
      <c r="C26" s="79">
        <v>0</v>
      </c>
      <c r="D26" s="79"/>
      <c r="E26" s="79">
        <v>0</v>
      </c>
      <c r="F26" s="61" t="e">
        <f t="shared" si="0"/>
        <v>#DIV/0!</v>
      </c>
    </row>
    <row r="27" spans="1:6" ht="24" customHeight="1" thickBot="1">
      <c r="A27" s="62"/>
      <c r="B27" s="85" t="s">
        <v>4</v>
      </c>
      <c r="C27" s="86">
        <f>C12+C13+C15+C18+C14+C16+C17</f>
        <v>207813100</v>
      </c>
      <c r="D27" s="86">
        <f>D12+D13+D15+D18+D14+D16+D17</f>
        <v>0</v>
      </c>
      <c r="E27" s="86">
        <f>E12+E13+E15+E18+E14+E16+E17</f>
        <v>118619434.47000001</v>
      </c>
      <c r="F27" s="87">
        <f t="shared" si="0"/>
        <v>57.07986381513004</v>
      </c>
    </row>
  </sheetData>
  <sheetProtection/>
  <mergeCells count="2">
    <mergeCell ref="A9:F9"/>
    <mergeCell ref="C11:D11"/>
  </mergeCells>
  <printOptions/>
  <pageMargins left="0.5905511811023623" right="0.1968503937007874" top="0.3937007874015748" bottom="0.3937007874015748" header="0.5118110236220472" footer="0.5118110236220472"/>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Элла Викторовна Матвеева</cp:lastModifiedBy>
  <cp:lastPrinted>2022-07-06T06:11:49Z</cp:lastPrinted>
  <dcterms:created xsi:type="dcterms:W3CDTF">1996-10-08T23:32:33Z</dcterms:created>
  <dcterms:modified xsi:type="dcterms:W3CDTF">2022-07-06T06:11:52Z</dcterms:modified>
  <cp:category/>
  <cp:version/>
  <cp:contentType/>
  <cp:contentStatus/>
</cp:coreProperties>
</file>