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Дефицит " sheetId="1" r:id="rId1"/>
    <sheet name="Дотации" sheetId="2" r:id="rId2"/>
    <sheet name="Субсидии" sheetId="3" r:id="rId3"/>
    <sheet name="Субвенции" sheetId="4" r:id="rId4"/>
  </sheets>
  <definedNames>
    <definedName name="_xlnm.Print_Area" localSheetId="0">'Дефицит '!$A$1:$G$39</definedName>
    <definedName name="_xlnm.Print_Area" localSheetId="1">'Дотации'!$A$1:$E$15</definedName>
    <definedName name="_xlnm.Print_Area" localSheetId="3">'Субвенции'!$A$1:$F$27</definedName>
    <definedName name="_xlnm.Print_Area" localSheetId="2">'Субсидии'!$A$1:$E$50</definedName>
  </definedNames>
  <calcPr fullCalcOnLoad="1"/>
</workbook>
</file>

<file path=xl/sharedStrings.xml><?xml version="1.0" encoding="utf-8"?>
<sst xmlns="http://schemas.openxmlformats.org/spreadsheetml/2006/main" count="225" uniqueCount="175">
  <si>
    <t>Наименование</t>
  </si>
  <si>
    <t>Принято по бюджету</t>
  </si>
  <si>
    <t>Процент исполнения</t>
  </si>
  <si>
    <t>№ п/п</t>
  </si>
  <si>
    <t>Всего субвенций</t>
  </si>
  <si>
    <t>Всего субсидий</t>
  </si>
  <si>
    <t>Х</t>
  </si>
  <si>
    <t>Код</t>
  </si>
  <si>
    <t>х</t>
  </si>
  <si>
    <t>Кредиты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</si>
  <si>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</si>
  <si>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</si>
  <si>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</si>
  <si>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Увеличение остатков средств бюджетов</t>
  </si>
  <si>
    <t>Уменьшение остатков средств бюджетов</t>
  </si>
  <si>
    <t>Исполнение государственных и муниципальных гарантий в валюте Российской Федерации</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</si>
  <si>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</si>
  <si>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</si>
  <si>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</si>
  <si>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</si>
  <si>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Предоставление бюджетных кредитов внутри страны в валюте Российской Федерации</t>
  </si>
  <si>
    <t>Предоставление бюджетных кредитов юридическим лицам из бюджетов муниципальных районов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</si>
  <si>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</si>
  <si>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Прочие источники внутреннего финансирования дефицитов бюджетов</t>
  </si>
  <si>
    <t>Привлечение прочих источников внутреннего финансирования дефицитов бюджетов</t>
  </si>
  <si>
    <t>Привлечение прочих источников внутреннего финансирования дефицита бюджета муниципального района</t>
  </si>
  <si>
    <t>Погашение обязательств за счет прочих источников внутреннего финансирования дефицита бюджета муниципального района</t>
  </si>
  <si>
    <t>01 02 00 00 00 0000 000</t>
  </si>
  <si>
    <t>01 03 00 00 00 0000 000</t>
  </si>
  <si>
    <t>01 05 00 00 00 0000 000</t>
  </si>
  <si>
    <t>01 05 00 00 00 0000 500</t>
  </si>
  <si>
    <t>01 05 00 00 00 0000 600</t>
  </si>
  <si>
    <t>01 06 04 00 00 0000 000</t>
  </si>
  <si>
    <t>01 06 05 00 00 0000 000</t>
  </si>
  <si>
    <t>01 06 05 00 00 0000 600</t>
  </si>
  <si>
    <t>01 06 05 00 00 0000 500</t>
  </si>
  <si>
    <t>01 06 06 00 00 0000 000</t>
  </si>
  <si>
    <t>01 06 06 00 00 0000 700</t>
  </si>
  <si>
    <t>01 06 06 00 00 0000 800</t>
  </si>
  <si>
    <t>Погашение обязательств за счет прочих источников внутреннего финансирования дефицитов бюджетов</t>
  </si>
  <si>
    <t>Итого источников финансирования дефицита бюджета</t>
  </si>
  <si>
    <t>к сумме, принятой по бюджету</t>
  </si>
  <si>
    <t>Приложение 7</t>
  </si>
  <si>
    <t>Приложение 8</t>
  </si>
  <si>
    <t>руб.</t>
  </si>
  <si>
    <t>Приложение 9</t>
  </si>
  <si>
    <t>Всего дотаций</t>
  </si>
  <si>
    <t>Бюджетная роспись</t>
  </si>
  <si>
    <t>к бюджетной росписи</t>
  </si>
  <si>
    <t xml:space="preserve">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</si>
  <si>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Доходы</t>
  </si>
  <si>
    <t>Расходы</t>
  </si>
  <si>
    <t>Дефицит</t>
  </si>
  <si>
    <t>на предоставление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 проживающих в сельской местности, к месту обучения и обратно</t>
  </si>
  <si>
    <t>на организацию отдыха детей в каникулярное время</t>
  </si>
  <si>
    <t>на организацию обеспечения учащихся начальных классов муниципальных общеобразовательных организаций горячим питанием</t>
  </si>
  <si>
    <t>на поддержку редакций районных и городских газет</t>
  </si>
  <si>
    <t>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</si>
  <si>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на реализацию государственных полномочий по созданию, исполнению полномочий и обеспечению деятельности комиссий по делам несовершеннолетних и защите их прав</t>
  </si>
  <si>
    <t>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муниципальных общеобразовательных учреждениях Тверской области</t>
  </si>
  <si>
    <t>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</si>
  <si>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на осуществление государственных полномочий Тверской области по созданию административных комиссий</t>
  </si>
  <si>
    <t>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</si>
  <si>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на осуществление отдельных государственных полномочий по предоставлению компенсации расходов на оплату жилых помещений, отопления и освещения педагогическим работникам и руководящим работникам, деятельность которых связана с образовательным процессом, муниципальных образовательных организаций Тверской области, проживающим и работающим в сельских населенных пунктах, рабочих поселках (поселках городского типа)</t>
  </si>
  <si>
    <t>на повышение заработной платы работникам муниципальных учреждений культуры Тверской области</t>
  </si>
  <si>
    <t>на организацию транспортного обслуживания населения на муниципальных маршрутах регулярных перевозок по регулируемым тарифам</t>
  </si>
  <si>
    <t>Прочие субсидии бюджетам городских округов, в т.ч.</t>
  </si>
  <si>
    <t>1.1.</t>
  </si>
  <si>
    <t>Прочие субвенции бюджетам городских округов, в т.ч.</t>
  </si>
  <si>
    <t>Субвенции бюджетам городских округов на государственную регистрацию актов гражданского состояния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</si>
  <si>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</si>
  <si>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</si>
  <si>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Приложение 10</t>
  </si>
  <si>
    <t>на укрепление материально-технической базы муниципальных организаций отдыха и оздоровления детей</t>
  </si>
  <si>
    <t>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</si>
  <si>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т.ч.</t>
  </si>
  <si>
    <t>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</si>
  <si>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1.2.</t>
  </si>
  <si>
    <t>2.</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</si>
  <si>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</si>
  <si>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на реализацию программ по поддержке местных инициатив Тверской области</t>
  </si>
  <si>
    <t>3.</t>
  </si>
  <si>
    <t>округов на укрепление материально-технической базы муниципальных общеобразовательных организаций</t>
  </si>
  <si>
    <t>Субсидии бюджетам городских округов на софинансирование капитальных вложений в объекты муниципальной собственности</t>
  </si>
  <si>
    <t>01 02 00 00 04 0000 710</t>
  </si>
  <si>
    <t>01 02 00 00 04 0000 810</t>
  </si>
  <si>
    <t>01 03 01 00 04 0000 710</t>
  </si>
  <si>
    <t>01 03 01 00 04 0000 810</t>
  </si>
  <si>
    <t>01 05 02 01 04 0000 510</t>
  </si>
  <si>
    <t>01 05 02 01 04 0000 610</t>
  </si>
  <si>
    <t>01 06 04 01 04 0000 810</t>
  </si>
  <si>
    <t>01 06 05 01 04 0000 640</t>
  </si>
  <si>
    <t>01 06 05 02 04 0000 640</t>
  </si>
  <si>
    <t>01 06 05 01 04 0000 540</t>
  </si>
  <si>
    <t>01 06 05 02 04 0000 540</t>
  </si>
  <si>
    <t>01 06 06 00 04 0000 710</t>
  </si>
  <si>
    <t>01 06 06 00 04 0000 810</t>
  </si>
  <si>
    <t>1.3.</t>
  </si>
  <si>
    <t>на проведение мероприятий в целях обеспечения безопасности дорожного движения на автомобильных дорогах общего пользования местного значения</t>
  </si>
  <si>
    <t>на развитие системы газоснабжения населенных пунктов Тверской области</t>
  </si>
  <si>
    <t>на оказание содействия муниципальным образованиям Тверской области в организации участия детей и подростков в социально значимых региональных проектах</t>
  </si>
  <si>
    <t xml:space="preserve">Источники финансирования дефицита бюджета Осташковского городского округа                                                               </t>
  </si>
  <si>
    <t>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</si>
  <si>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на повышение заработной платы педагогическим работникам муниципальных организаций дополнительного образования Тверской области</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</si>
  <si>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</si>
  <si>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Субсидия бюджетам городских округов на поддержку отрасли культуры (в части комплектования книжных фондов муниципальных общедоступных библиотек Тверской области) </t>
  </si>
  <si>
    <t>Дотации бюджетам городских округов на поддержку мер по обеспечению сбалансированности бюджетов</t>
  </si>
  <si>
    <t>2.1.</t>
  </si>
  <si>
    <t>3.8</t>
  </si>
  <si>
    <t>3.10</t>
  </si>
  <si>
    <t>Субвенции бюджетам на проведение Всероссийской переписи 2020 года</t>
  </si>
  <si>
    <t>4.</t>
  </si>
  <si>
    <t>5.</t>
  </si>
  <si>
    <t xml:space="preserve">Получение кредитов от других бюджетов бюджетной системы Российской Федерации бюджетами городских округов в валюте Российской Федерации </t>
  </si>
  <si>
    <t>Погашение бюджетами городских округов кредитов от других бюджетов бюджетной системы Российской Федерации в валюте Российской Федерации</t>
  </si>
  <si>
    <t>Увеличение прочих остатков денежных средств бюджетов городских округов</t>
  </si>
  <si>
    <t>Уменьшение прочих остатков денежных средств бюджетов городских округов</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</si>
  <si>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</si>
  <si>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6.</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</si>
  <si>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</si>
  <si>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транспортировании, обработке, утилизации,  обезвреживанию, захоронению твердых коммунальных отходов</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</si>
  <si>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</si>
  <si>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t>
  </si>
  <si>
    <t>7.1.</t>
  </si>
  <si>
    <t>7.2.</t>
  </si>
  <si>
    <t>7.3.</t>
  </si>
  <si>
    <t>7.4.</t>
  </si>
  <si>
    <t>7.5.</t>
  </si>
  <si>
    <t>7.6.</t>
  </si>
  <si>
    <t>7.7.</t>
  </si>
  <si>
    <t>7.8</t>
  </si>
  <si>
    <t>6.1.</t>
  </si>
  <si>
    <t>6.2.</t>
  </si>
  <si>
    <t>на капитальный ремонт водопроводный сети и артезианской скважины с насосной, расположенной по адресу: Тверская область, Осташковский городской округ, д. Свапуще)</t>
  </si>
  <si>
    <t>на устройство контейнерной площадки по адресу: Тверская область, Осташковский городской округ, д. Жданово)</t>
  </si>
  <si>
    <t>на устройство контейнерной площадки по адресу: Тверская область, Осташковский городской округ, д. Пачково)</t>
  </si>
  <si>
    <t>на устройство контейнерной площадки по адресу: Тверская область, Осташковский городской округ, п. Южный)</t>
  </si>
  <si>
    <t>на устройство контейнерной площадки по адресу: Тверская область, Осташковский городской округ, д. Березовый Рядок)</t>
  </si>
  <si>
    <t>на устройство контейнерной площадки по адресу: Тверская область, Осташковский городской округ, д. Городец)</t>
  </si>
  <si>
    <t>на устройство контейнерной площадки по адресу: Тверская область, Осташковский городской округ, с. Святое)</t>
  </si>
  <si>
    <t>на устройство контейнерной площадки по адресу: Тверская область, Осташковский городской округ, д. Бараново)</t>
  </si>
  <si>
    <t>на устройство контейнерной площадки по адресу: Тверская область, г. Осташков, ул. Урожайная, в районе д.№4)</t>
  </si>
  <si>
    <t>на устройство контейнерной площадки по адресу: Тверская область, г. Осташков, ул. Рябочкина, д.39)</t>
  </si>
  <si>
    <t>на устройство детской площадки по адресу: Тверская область, Осташковский городской округ, д. Хитино)</t>
  </si>
  <si>
    <t>на устройство детской площадки по адресу: Тверская область, Осташковский городской округ, п. Сиговка)</t>
  </si>
  <si>
    <t>на капитальный ремонт и ремонт улично-дорожной сети муниципальных образований Тверской области</t>
  </si>
  <si>
    <t xml:space="preserve">6. </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</si>
  <si>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</si>
  <si>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Субсидия бюджетам городских округов на поддержку отрасли культуры</t>
  </si>
  <si>
    <t>7.6</t>
  </si>
  <si>
    <t>7.8.</t>
  </si>
  <si>
    <t>7.9.</t>
  </si>
  <si>
    <t>7.10.</t>
  </si>
  <si>
    <t>7.11.</t>
  </si>
  <si>
    <t>7.12.</t>
  </si>
  <si>
    <t>7.13.</t>
  </si>
  <si>
    <t>7.14</t>
  </si>
  <si>
    <t>7.15.</t>
  </si>
  <si>
    <t>7.16.</t>
  </si>
  <si>
    <t>7.17.</t>
  </si>
  <si>
    <t>7.18.</t>
  </si>
  <si>
    <t>7.19.</t>
  </si>
  <si>
    <t>7.20.</t>
  </si>
  <si>
    <t>Исполнено на 01.01.2022</t>
  </si>
  <si>
    <t>Исполнение на 01.01.2022 г.</t>
  </si>
  <si>
    <t>Дотации, полученные из областного бюджета Тверской области                                                                                      за 2021 год</t>
  </si>
  <si>
    <t>Субсидии, полученные из областного бюджета Тверской области за 2021 год</t>
  </si>
  <si>
    <t>Субвенции, полученные из областного бюджета Тверской области и федерального бюджета                                                                   за 2021 год</t>
  </si>
  <si>
    <t>за 2021 год</t>
  </si>
  <si>
    <t>Изменение остатков средств на счетах по учету средств бюджетов</t>
  </si>
  <si>
    <t>Субсидии бюджетам городских округов на реализацию программ формирования современной городской среды</t>
  </si>
  <si>
    <t>к решению Осташковской городской Думы</t>
  </si>
  <si>
    <t xml:space="preserve">"Об утверждении  годового отчета об исполнении бюджета </t>
  </si>
  <si>
    <t>Осташковского городского округа за 2021 год"</t>
  </si>
  <si>
    <t>от 25.08.2022 г. №344</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</si>
</sst>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_р_."/>
    <numFmt numFmtId="188" formatCode="[$-FC19]d\ mmmm\ yyyy\ &quot;г.&quot;"/>
  </numFmts>
  <fonts count="64">
    <font>
      <sz val="10"/>
      <name val="Arial"/>
      <family val="0"/>
    </font>
    <font>
      <sz val="11"/>
      <name val="Arial"/>
      <family val="2"/>
    </font>
    <font>
      <b/>
      <sz val="12"/>
      <name val="Arial"/>
      <family val="2"/>
    </font>
    <font>
      <b/>
      <sz val="11"/>
      <name val="Arial"/>
      <family val="2"/>
    </font>
    <font>
      <sz val="10"/>
      <name val="ARIAL"/>
      <family val="2"/>
    </font>
    <font>
      <b/>
      <sz val="10"/>
      <name val="Arial"/>
      <family val="2"/>
    </font>
    <font>
      <sz val="12"/>
      <name val="Arial"/>
      <family val="2"/>
    </font>
    <font>
      <b/>
      <sz val="12"/>
      <color indexed="8"/>
      <name val="Times New Roman"/>
      <family val="1"/>
    </font>
    <font>
      <sz val="12"/>
      <color indexed="8"/>
      <name val="Times New Roman"/>
      <family val="1"/>
    </font>
    <font>
      <sz val="9"/>
      <name val="Arial"/>
      <family val="2"/>
    </font>
    <font>
      <i/>
      <sz val="10"/>
      <name val="Arial"/>
      <family val="2"/>
    </font>
    <font>
      <b/>
      <i/>
      <sz val="10"/>
      <name val="Arial"/>
      <family val="2"/>
    </font>
    <font>
      <i/>
      <sz val="10"/>
      <color indexed="8"/>
      <name val="Arial"/>
      <family val="2"/>
    </font>
    <font>
      <i/>
      <sz val="11"/>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family val="2"/>
    </font>
    <font>
      <sz val="10"/>
      <color indexed="10"/>
      <name val="Arial"/>
      <family val="2"/>
    </font>
    <font>
      <sz val="11"/>
      <color indexed="10"/>
      <name val="Arial"/>
      <family val="2"/>
    </font>
    <font>
      <sz val="10"/>
      <color indexed="8"/>
      <name val="Arial"/>
      <family val="2"/>
    </font>
    <font>
      <b/>
      <i/>
      <sz val="10"/>
      <color indexed="8"/>
      <name val="Arial"/>
      <family val="2"/>
    </font>
    <font>
      <b/>
      <sz val="10"/>
      <color indexed="8"/>
      <name val="Arial"/>
      <family val="2"/>
    </font>
    <font>
      <b/>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i/>
      <sz val="10"/>
      <color theme="1"/>
      <name val="Arial"/>
      <family val="2"/>
    </font>
    <font>
      <sz val="10"/>
      <color rgb="FFFF0000"/>
      <name val="Arial"/>
      <family val="2"/>
    </font>
    <font>
      <sz val="11"/>
      <color rgb="FFFF0000"/>
      <name val="Arial"/>
      <family val="2"/>
    </font>
    <font>
      <sz val="10"/>
      <color theme="1"/>
      <name val="Arial"/>
      <family val="2"/>
    </font>
    <font>
      <b/>
      <i/>
      <sz val="10"/>
      <color theme="1"/>
      <name val="Arial"/>
      <family val="2"/>
    </font>
    <font>
      <b/>
      <sz val="10"/>
      <color theme="1"/>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color indexed="63"/>
      </top>
      <bottom style="medium"/>
    </border>
    <border>
      <left style="thin"/>
      <right style="thin"/>
      <top style="medium"/>
      <bottom style="thin"/>
    </border>
    <border>
      <left style="thin"/>
      <right>
        <color indexed="63"/>
      </right>
      <top style="medium"/>
      <bottom style="medium"/>
    </border>
    <border>
      <left style="thin"/>
      <right style="medium"/>
      <top style="medium"/>
      <bottom style="thin"/>
    </border>
    <border>
      <left style="medium"/>
      <right style="thin"/>
      <top style="medium"/>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4"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79" fontId="4" fillId="0" borderId="0" applyFont="0" applyFill="0" applyBorder="0" applyAlignment="0" applyProtection="0"/>
    <xf numFmtId="0" fontId="55" fillId="32" borderId="0" applyNumberFormat="0" applyBorder="0" applyAlignment="0" applyProtection="0"/>
  </cellStyleXfs>
  <cellXfs count="143">
    <xf numFmtId="0" fontId="0" fillId="0" borderId="0" xfId="0" applyAlignment="1">
      <alignment/>
    </xf>
    <xf numFmtId="182" fontId="1" fillId="0" borderId="0" xfId="0" applyNumberFormat="1" applyFont="1" applyBorder="1" applyAlignment="1">
      <alignment vertical="top" wrapText="1"/>
    </xf>
    <xf numFmtId="0" fontId="4" fillId="0" borderId="0" xfId="0" applyFont="1" applyAlignment="1">
      <alignment/>
    </xf>
    <xf numFmtId="0" fontId="4" fillId="0" borderId="0" xfId="0" applyFont="1" applyFill="1" applyBorder="1" applyAlignment="1">
      <alignment/>
    </xf>
    <xf numFmtId="0" fontId="0" fillId="0" borderId="0" xfId="0" applyFill="1" applyBorder="1" applyAlignment="1">
      <alignment/>
    </xf>
    <xf numFmtId="4" fontId="3" fillId="0" borderId="10" xfId="0" applyNumberFormat="1" applyFont="1" applyBorder="1" applyAlignment="1">
      <alignment vertical="top" wrapText="1"/>
    </xf>
    <xf numFmtId="4" fontId="1" fillId="0" borderId="10" xfId="0" applyNumberFormat="1" applyFont="1" applyBorder="1" applyAlignment="1">
      <alignment vertical="top" wrapText="1"/>
    </xf>
    <xf numFmtId="4" fontId="3" fillId="0" borderId="10" xfId="0" applyNumberFormat="1" applyFont="1" applyFill="1" applyBorder="1" applyAlignment="1">
      <alignment vertical="top" wrapText="1"/>
    </xf>
    <xf numFmtId="4" fontId="1" fillId="0" borderId="10" xfId="0" applyNumberFormat="1" applyFont="1" applyFill="1" applyBorder="1" applyAlignment="1">
      <alignment vertical="top" wrapText="1"/>
    </xf>
    <xf numFmtId="4" fontId="1" fillId="0" borderId="11" xfId="0" applyNumberFormat="1" applyFont="1" applyFill="1" applyBorder="1" applyAlignment="1">
      <alignment vertical="top" wrapText="1"/>
    </xf>
    <xf numFmtId="0" fontId="7" fillId="0" borderId="10" xfId="0" applyFont="1" applyBorder="1" applyAlignment="1">
      <alignment horizontal="justify" vertical="top" wrapText="1"/>
    </xf>
    <xf numFmtId="0" fontId="8" fillId="0" borderId="10" xfId="0" applyFont="1" applyBorder="1" applyAlignment="1">
      <alignment horizontal="justify" vertical="top" wrapText="1"/>
    </xf>
    <xf numFmtId="49" fontId="5" fillId="0" borderId="12" xfId="0" applyNumberFormat="1" applyFont="1" applyBorder="1" applyAlignment="1">
      <alignment horizontal="center" vertical="top" wrapText="1"/>
    </xf>
    <xf numFmtId="49" fontId="4" fillId="0" borderId="12" xfId="0" applyNumberFormat="1" applyFont="1" applyBorder="1" applyAlignment="1">
      <alignment horizontal="center" vertical="top" wrapText="1"/>
    </xf>
    <xf numFmtId="49" fontId="5" fillId="0" borderId="13" xfId="0" applyNumberFormat="1" applyFont="1" applyBorder="1" applyAlignment="1">
      <alignment horizontal="center" vertical="top" wrapText="1"/>
    </xf>
    <xf numFmtId="0" fontId="7" fillId="0" borderId="14" xfId="0" applyFont="1" applyBorder="1" applyAlignment="1">
      <alignment horizontal="justify" vertical="top" wrapText="1"/>
    </xf>
    <xf numFmtId="49" fontId="4" fillId="0" borderId="15" xfId="0" applyNumberFormat="1" applyFont="1" applyBorder="1" applyAlignment="1">
      <alignment horizontal="center" vertical="top" wrapText="1"/>
    </xf>
    <xf numFmtId="0" fontId="8" fillId="0" borderId="11" xfId="0" applyFont="1" applyBorder="1" applyAlignment="1">
      <alignment horizontal="justify" vertical="top" wrapText="1"/>
    </xf>
    <xf numFmtId="4" fontId="3" fillId="0" borderId="14" xfId="0" applyNumberFormat="1" applyFont="1" applyBorder="1" applyAlignment="1">
      <alignment vertical="top" wrapText="1"/>
    </xf>
    <xf numFmtId="4" fontId="3" fillId="0" borderId="14" xfId="0" applyNumberFormat="1" applyFont="1" applyBorder="1" applyAlignment="1">
      <alignment horizontal="center" vertical="top" wrapText="1"/>
    </xf>
    <xf numFmtId="4" fontId="4" fillId="0" borderId="10" xfId="0" applyNumberFormat="1" applyFont="1" applyBorder="1" applyAlignment="1">
      <alignment vertical="top" wrapText="1"/>
    </xf>
    <xf numFmtId="4" fontId="5"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0" xfId="0" applyNumberFormat="1" applyFont="1" applyFill="1" applyBorder="1" applyAlignment="1">
      <alignment horizontal="right" vertical="top" wrapText="1"/>
    </xf>
    <xf numFmtId="4" fontId="3" fillId="0" borderId="10" xfId="0" applyNumberFormat="1" applyFont="1" applyBorder="1" applyAlignment="1">
      <alignment horizontal="right" vertical="top" wrapText="1"/>
    </xf>
    <xf numFmtId="4" fontId="1" fillId="0" borderId="11" xfId="0" applyNumberFormat="1" applyFont="1" applyBorder="1" applyAlignment="1">
      <alignment vertical="top" wrapText="1"/>
    </xf>
    <xf numFmtId="0" fontId="9" fillId="0" borderId="0" xfId="0" applyFont="1" applyAlignment="1">
      <alignment/>
    </xf>
    <xf numFmtId="4" fontId="3" fillId="0" borderId="14" xfId="0" applyNumberFormat="1" applyFont="1" applyFill="1" applyBorder="1" applyAlignment="1">
      <alignment vertical="top" wrapText="1"/>
    </xf>
    <xf numFmtId="4" fontId="3" fillId="0" borderId="16" xfId="0" applyNumberFormat="1" applyFont="1" applyBorder="1" applyAlignment="1">
      <alignment horizontal="center" vertical="top" wrapText="1"/>
    </xf>
    <xf numFmtId="4" fontId="1" fillId="0" borderId="17" xfId="0" applyNumberFormat="1" applyFont="1" applyBorder="1" applyAlignment="1">
      <alignment vertical="top" wrapText="1"/>
    </xf>
    <xf numFmtId="4" fontId="4" fillId="0" borderId="10" xfId="0" applyNumberFormat="1" applyFont="1" applyFill="1" applyBorder="1" applyAlignment="1">
      <alignment vertical="top" wrapText="1"/>
    </xf>
    <xf numFmtId="4" fontId="5" fillId="0" borderId="17" xfId="0" applyNumberFormat="1" applyFont="1" applyBorder="1" applyAlignment="1">
      <alignment horizontal="center" vertical="top" wrapText="1"/>
    </xf>
    <xf numFmtId="4" fontId="3" fillId="0" borderId="17" xfId="0" applyNumberFormat="1" applyFont="1" applyBorder="1" applyAlignment="1">
      <alignment horizontal="center" vertical="top" wrapText="1"/>
    </xf>
    <xf numFmtId="4" fontId="3" fillId="0" borderId="17" xfId="0" applyNumberFormat="1" applyFont="1" applyFill="1" applyBorder="1" applyAlignment="1">
      <alignment horizontal="right" vertical="top" wrapText="1"/>
    </xf>
    <xf numFmtId="4" fontId="1" fillId="0" borderId="10" xfId="0" applyNumberFormat="1" applyFont="1" applyFill="1" applyBorder="1" applyAlignment="1">
      <alignment horizontal="right" vertical="top" wrapText="1"/>
    </xf>
    <xf numFmtId="4" fontId="1" fillId="0" borderId="17" xfId="0" applyNumberFormat="1" applyFont="1" applyFill="1" applyBorder="1" applyAlignment="1">
      <alignment horizontal="right" vertical="top" wrapText="1"/>
    </xf>
    <xf numFmtId="4" fontId="3" fillId="0" borderId="17" xfId="0" applyNumberFormat="1" applyFont="1" applyBorder="1" applyAlignment="1">
      <alignment horizontal="right" vertical="top" wrapText="1"/>
    </xf>
    <xf numFmtId="4" fontId="3" fillId="0" borderId="17" xfId="0" applyNumberFormat="1" applyFont="1" applyBorder="1" applyAlignment="1">
      <alignment vertical="top" wrapText="1"/>
    </xf>
    <xf numFmtId="4" fontId="1" fillId="0" borderId="18" xfId="0" applyNumberFormat="1" applyFont="1" applyBorder="1" applyAlignment="1">
      <alignment vertical="top" wrapText="1"/>
    </xf>
    <xf numFmtId="4" fontId="3" fillId="0" borderId="19"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4" fontId="7" fillId="0" borderId="21" xfId="0" applyNumberFormat="1" applyFont="1" applyBorder="1" applyAlignment="1">
      <alignment horizontal="center" wrapText="1"/>
    </xf>
    <xf numFmtId="4" fontId="7" fillId="0" borderId="22" xfId="0" applyNumberFormat="1" applyFont="1" applyBorder="1" applyAlignment="1">
      <alignment horizontal="center" wrapText="1"/>
    </xf>
    <xf numFmtId="4" fontId="7" fillId="0" borderId="19" xfId="0" applyNumberFormat="1" applyFont="1" applyBorder="1" applyAlignment="1">
      <alignment horizontal="center" wrapText="1"/>
    </xf>
    <xf numFmtId="4" fontId="1" fillId="0" borderId="0" xfId="0" applyNumberFormat="1" applyFont="1" applyFill="1" applyBorder="1" applyAlignment="1">
      <alignment vertical="top" wrapText="1"/>
    </xf>
    <xf numFmtId="187" fontId="1" fillId="0" borderId="0" xfId="0" applyNumberFormat="1" applyFont="1" applyFill="1" applyBorder="1" applyAlignment="1">
      <alignment horizontal="center" vertical="top" wrapText="1"/>
    </xf>
    <xf numFmtId="187" fontId="1" fillId="0" borderId="0" xfId="0" applyNumberFormat="1" applyFont="1" applyAlignment="1">
      <alignment horizontal="center"/>
    </xf>
    <xf numFmtId="187" fontId="6" fillId="0" borderId="0" xfId="0" applyNumberFormat="1" applyFont="1" applyAlignment="1">
      <alignment horizontal="center"/>
    </xf>
    <xf numFmtId="4" fontId="1" fillId="0" borderId="0" xfId="0" applyNumberFormat="1" applyFont="1" applyAlignment="1">
      <alignment/>
    </xf>
    <xf numFmtId="0" fontId="5" fillId="0" borderId="0" xfId="0" applyFont="1" applyAlignment="1">
      <alignment horizontal="center" vertical="top" wrapText="1"/>
    </xf>
    <xf numFmtId="4" fontId="1" fillId="33" borderId="0" xfId="0" applyNumberFormat="1" applyFont="1" applyFill="1" applyBorder="1" applyAlignment="1">
      <alignment vertical="top"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4" fillId="0" borderId="0" xfId="0" applyFont="1" applyAlignment="1">
      <alignment horizontal="right"/>
    </xf>
    <xf numFmtId="0" fontId="1" fillId="0" borderId="25" xfId="0" applyFont="1" applyBorder="1" applyAlignment="1">
      <alignment horizontal="justify" vertical="center" wrapText="1"/>
    </xf>
    <xf numFmtId="4" fontId="1" fillId="0" borderId="25" xfId="0" applyNumberFormat="1" applyFont="1" applyBorder="1" applyAlignment="1">
      <alignment horizontal="right" wrapText="1"/>
    </xf>
    <xf numFmtId="0" fontId="11" fillId="0" borderId="0" xfId="0" applyFont="1" applyAlignment="1">
      <alignment/>
    </xf>
    <xf numFmtId="0" fontId="0" fillId="0" borderId="25" xfId="0" applyBorder="1" applyAlignment="1">
      <alignment/>
    </xf>
    <xf numFmtId="0" fontId="4" fillId="0" borderId="0" xfId="0" applyFont="1" applyBorder="1" applyAlignment="1">
      <alignment horizontal="right" wrapText="1"/>
    </xf>
    <xf numFmtId="0" fontId="1" fillId="0" borderId="25" xfId="0" applyFont="1" applyBorder="1" applyAlignment="1">
      <alignment horizontal="center" vertical="center" wrapText="1"/>
    </xf>
    <xf numFmtId="0" fontId="1" fillId="0" borderId="25" xfId="0" applyFont="1" applyBorder="1" applyAlignment="1">
      <alignment horizontal="center" vertical="top" wrapText="1"/>
    </xf>
    <xf numFmtId="4" fontId="1" fillId="0" borderId="25" xfId="0" applyNumberFormat="1" applyFont="1" applyFill="1" applyBorder="1" applyAlignment="1">
      <alignment horizontal="right" wrapText="1"/>
    </xf>
    <xf numFmtId="0" fontId="1" fillId="0" borderId="25" xfId="0" applyFont="1" applyFill="1" applyBorder="1" applyAlignment="1">
      <alignment horizontal="center" vertical="top" wrapText="1"/>
    </xf>
    <xf numFmtId="49" fontId="10" fillId="0" borderId="25" xfId="0" applyNumberFormat="1" applyFont="1" applyFill="1" applyBorder="1" applyAlignment="1">
      <alignment horizontal="center" vertical="top" wrapText="1"/>
    </xf>
    <xf numFmtId="0" fontId="10" fillId="0" borderId="25" xfId="0" applyFont="1" applyBorder="1" applyAlignment="1">
      <alignment horizontal="justify" vertical="center" wrapText="1"/>
    </xf>
    <xf numFmtId="4" fontId="10" fillId="0" borderId="25" xfId="0" applyNumberFormat="1" applyFont="1" applyBorder="1" applyAlignment="1">
      <alignment horizontal="right" wrapText="1"/>
    </xf>
    <xf numFmtId="4" fontId="10" fillId="0" borderId="25" xfId="0" applyNumberFormat="1" applyFont="1" applyFill="1" applyBorder="1" applyAlignment="1">
      <alignment horizontal="right" wrapText="1"/>
    </xf>
    <xf numFmtId="49" fontId="3" fillId="0" borderId="25" xfId="0" applyNumberFormat="1" applyFont="1" applyBorder="1" applyAlignment="1">
      <alignment horizontal="center" vertical="center" wrapText="1"/>
    </xf>
    <xf numFmtId="0" fontId="1" fillId="0" borderId="25" xfId="0" applyFont="1" applyBorder="1" applyAlignment="1">
      <alignment horizontal="left" vertical="top" wrapText="1"/>
    </xf>
    <xf numFmtId="49" fontId="10" fillId="0" borderId="25" xfId="0" applyNumberFormat="1" applyFont="1" applyBorder="1" applyAlignment="1">
      <alignment horizontal="center" vertical="top" wrapText="1"/>
    </xf>
    <xf numFmtId="0" fontId="10" fillId="0" borderId="25" xfId="0" applyFont="1" applyBorder="1" applyAlignment="1">
      <alignment horizontal="left" wrapText="1"/>
    </xf>
    <xf numFmtId="0" fontId="10" fillId="0" borderId="25" xfId="0" applyFont="1" applyBorder="1" applyAlignment="1">
      <alignment horizontal="justify" wrapText="1"/>
    </xf>
    <xf numFmtId="0" fontId="10" fillId="0" borderId="25" xfId="0" applyFont="1" applyBorder="1" applyAlignment="1">
      <alignment horizontal="left" vertical="top" wrapText="1"/>
    </xf>
    <xf numFmtId="0" fontId="10" fillId="0" borderId="25" xfId="0" applyFont="1" applyBorder="1" applyAlignment="1">
      <alignment vertical="top" wrapText="1"/>
    </xf>
    <xf numFmtId="0" fontId="10" fillId="0" borderId="25" xfId="0" applyFont="1" applyBorder="1" applyAlignment="1">
      <alignment wrapText="1"/>
    </xf>
    <xf numFmtId="2" fontId="12" fillId="34" borderId="25" xfId="0" applyNumberFormat="1" applyFont="1" applyFill="1" applyBorder="1" applyAlignment="1">
      <alignment horizontal="justify" wrapText="1"/>
    </xf>
    <xf numFmtId="4" fontId="0" fillId="0" borderId="0" xfId="0" applyNumberFormat="1" applyAlignment="1">
      <alignment/>
    </xf>
    <xf numFmtId="49" fontId="0" fillId="0" borderId="12" xfId="0" applyNumberFormat="1" applyFont="1" applyBorder="1" applyAlignment="1">
      <alignment horizontal="center" vertical="top" wrapText="1"/>
    </xf>
    <xf numFmtId="0" fontId="10" fillId="0" borderId="25" xfId="0" applyFont="1" applyBorder="1" applyAlignment="1">
      <alignment horizontal="center" vertical="top" wrapText="1"/>
    </xf>
    <xf numFmtId="0" fontId="13" fillId="0" borderId="25" xfId="0" applyFont="1" applyBorder="1" applyAlignment="1">
      <alignment horizontal="center" vertical="top" wrapText="1"/>
    </xf>
    <xf numFmtId="2" fontId="12" fillId="34" borderId="25" xfId="0" applyNumberFormat="1" applyFont="1" applyFill="1" applyBorder="1" applyAlignment="1">
      <alignment horizontal="justify" vertical="top" wrapText="1"/>
    </xf>
    <xf numFmtId="0" fontId="13" fillId="0" borderId="25" xfId="0" applyFont="1" applyBorder="1" applyAlignment="1">
      <alignment horizontal="left" vertical="top" wrapText="1"/>
    </xf>
    <xf numFmtId="4" fontId="13" fillId="0" borderId="25" xfId="0" applyNumberFormat="1" applyFont="1" applyBorder="1" applyAlignment="1">
      <alignment horizontal="right" wrapText="1"/>
    </xf>
    <xf numFmtId="0" fontId="56" fillId="0" borderId="25" xfId="0" applyFont="1" applyBorder="1" applyAlignment="1">
      <alignment horizontal="center" vertical="top" wrapText="1"/>
    </xf>
    <xf numFmtId="0" fontId="57" fillId="0" borderId="25" xfId="0" applyFont="1" applyBorder="1" applyAlignment="1">
      <alignment horizontal="left" vertical="top" wrapText="1"/>
    </xf>
    <xf numFmtId="4" fontId="57" fillId="0" borderId="25" xfId="0" applyNumberFormat="1" applyFont="1" applyBorder="1" applyAlignment="1">
      <alignment horizontal="right" wrapText="1"/>
    </xf>
    <xf numFmtId="4" fontId="1" fillId="35" borderId="25" xfId="0" applyNumberFormat="1" applyFont="1" applyFill="1" applyBorder="1" applyAlignment="1">
      <alignment horizontal="right" wrapText="1"/>
    </xf>
    <xf numFmtId="4" fontId="10" fillId="35" borderId="25" xfId="0" applyNumberFormat="1" applyFont="1" applyFill="1" applyBorder="1" applyAlignment="1">
      <alignment horizontal="right" wrapText="1"/>
    </xf>
    <xf numFmtId="4" fontId="1" fillId="0" borderId="25" xfId="0" applyNumberFormat="1" applyFont="1" applyBorder="1" applyAlignment="1">
      <alignment horizontal="left" wrapText="1"/>
    </xf>
    <xf numFmtId="0" fontId="1" fillId="0" borderId="0" xfId="0" applyFont="1" applyAlignment="1">
      <alignment horizontal="right"/>
    </xf>
    <xf numFmtId="0" fontId="3" fillId="0" borderId="0" xfId="0" applyFont="1" applyAlignment="1">
      <alignment horizontal="center" vertical="top" wrapText="1"/>
    </xf>
    <xf numFmtId="0" fontId="1" fillId="0" borderId="0" xfId="0" applyFont="1" applyAlignment="1">
      <alignment/>
    </xf>
    <xf numFmtId="49" fontId="9" fillId="0" borderId="25" xfId="0" applyNumberFormat="1" applyFont="1" applyBorder="1" applyAlignment="1">
      <alignment horizontal="center" vertical="top" wrapText="1"/>
    </xf>
    <xf numFmtId="49" fontId="14" fillId="0" borderId="25" xfId="0" applyNumberFormat="1" applyFont="1" applyBorder="1" applyAlignment="1">
      <alignment horizontal="center" vertical="center" wrapText="1"/>
    </xf>
    <xf numFmtId="0" fontId="56" fillId="35" borderId="25" xfId="0" applyFont="1" applyFill="1" applyBorder="1" applyAlignment="1">
      <alignment horizontal="center" vertical="top" wrapText="1"/>
    </xf>
    <xf numFmtId="0" fontId="56" fillId="35" borderId="25" xfId="0" applyFont="1" applyFill="1" applyBorder="1" applyAlignment="1">
      <alignment horizontal="left" vertical="top" wrapText="1"/>
    </xf>
    <xf numFmtId="4" fontId="56" fillId="35" borderId="25" xfId="0" applyNumberFormat="1" applyFont="1" applyFill="1" applyBorder="1" applyAlignment="1">
      <alignment horizontal="right" wrapText="1"/>
    </xf>
    <xf numFmtId="0" fontId="0" fillId="35" borderId="0" xfId="0" applyFill="1" applyAlignment="1">
      <alignment/>
    </xf>
    <xf numFmtId="0" fontId="58" fillId="0" borderId="0" xfId="0" applyFont="1" applyAlignment="1">
      <alignment/>
    </xf>
    <xf numFmtId="182" fontId="59" fillId="0" borderId="0" xfId="0" applyNumberFormat="1" applyFont="1" applyBorder="1" applyAlignment="1">
      <alignment vertical="top" wrapText="1"/>
    </xf>
    <xf numFmtId="0" fontId="56" fillId="0" borderId="25" xfId="0" applyFont="1" applyBorder="1" applyAlignment="1">
      <alignment horizontal="justify" vertical="center" wrapText="1"/>
    </xf>
    <xf numFmtId="4" fontId="56" fillId="33" borderId="25" xfId="0" applyNumberFormat="1" applyFont="1" applyFill="1" applyBorder="1" applyAlignment="1">
      <alignment horizontal="right" wrapText="1"/>
    </xf>
    <xf numFmtId="0" fontId="56" fillId="0" borderId="25" xfId="0" applyFont="1" applyFill="1" applyBorder="1" applyAlignment="1">
      <alignment horizontal="center" vertical="top" wrapText="1"/>
    </xf>
    <xf numFmtId="4" fontId="56" fillId="0" borderId="25" xfId="0" applyNumberFormat="1" applyFont="1" applyFill="1" applyBorder="1" applyAlignment="1">
      <alignment horizontal="right" wrapText="1"/>
    </xf>
    <xf numFmtId="49" fontId="2" fillId="0" borderId="26" xfId="0" applyNumberFormat="1" applyFont="1" applyBorder="1" applyAlignment="1">
      <alignment horizontal="center" vertical="center" wrapText="1"/>
    </xf>
    <xf numFmtId="0" fontId="2" fillId="0" borderId="26" xfId="0" applyFont="1" applyBorder="1" applyAlignment="1">
      <alignment vertical="center" wrapText="1"/>
    </xf>
    <xf numFmtId="4" fontId="2" fillId="0" borderId="26" xfId="0" applyNumberFormat="1" applyFont="1" applyBorder="1" applyAlignment="1">
      <alignment horizontal="right" wrapText="1"/>
    </xf>
    <xf numFmtId="4" fontId="2" fillId="0" borderId="26" xfId="0" applyNumberFormat="1" applyFont="1" applyFill="1" applyBorder="1" applyAlignment="1">
      <alignment horizontal="right" wrapText="1"/>
    </xf>
    <xf numFmtId="4" fontId="13" fillId="35" borderId="25" xfId="0" applyNumberFormat="1" applyFont="1" applyFill="1" applyBorder="1" applyAlignment="1">
      <alignment horizontal="right" wrapText="1"/>
    </xf>
    <xf numFmtId="4" fontId="57" fillId="35" borderId="25" xfId="0" applyNumberFormat="1" applyFont="1" applyFill="1" applyBorder="1" applyAlignment="1">
      <alignment horizontal="right" wrapText="1"/>
    </xf>
    <xf numFmtId="0" fontId="60" fillId="0" borderId="0" xfId="0" applyFont="1" applyAlignment="1">
      <alignment/>
    </xf>
    <xf numFmtId="0" fontId="61" fillId="0" borderId="0" xfId="0" applyFont="1" applyAlignment="1">
      <alignment/>
    </xf>
    <xf numFmtId="0" fontId="60" fillId="0" borderId="0" xfId="0" applyFont="1" applyFill="1" applyBorder="1" applyAlignment="1">
      <alignment/>
    </xf>
    <xf numFmtId="0" fontId="62" fillId="0" borderId="0" xfId="0" applyFont="1" applyAlignment="1">
      <alignment horizontal="center" vertical="top" wrapText="1"/>
    </xf>
    <xf numFmtId="0" fontId="56" fillId="35" borderId="25" xfId="0" applyFont="1" applyFill="1" applyBorder="1" applyAlignment="1">
      <alignment horizontal="center" vertical="center" wrapText="1"/>
    </xf>
    <xf numFmtId="0" fontId="2" fillId="0" borderId="25" xfId="0" applyFont="1" applyBorder="1" applyAlignment="1">
      <alignment vertical="center" wrapText="1"/>
    </xf>
    <xf numFmtId="4" fontId="63" fillId="35" borderId="25" xfId="0" applyNumberFormat="1" applyFont="1" applyFill="1" applyBorder="1" applyAlignment="1">
      <alignment horizontal="right" wrapText="1"/>
    </xf>
    <xf numFmtId="4" fontId="2" fillId="0" borderId="25" xfId="0" applyNumberFormat="1" applyFont="1" applyBorder="1" applyAlignment="1">
      <alignment horizontal="right" wrapText="1"/>
    </xf>
    <xf numFmtId="4" fontId="2" fillId="0" borderId="25" xfId="0" applyNumberFormat="1" applyFont="1" applyBorder="1" applyAlignment="1">
      <alignment vertical="center" wrapText="1"/>
    </xf>
    <xf numFmtId="0" fontId="1" fillId="0" borderId="25" xfId="0" applyNumberFormat="1" applyFont="1" applyBorder="1" applyAlignment="1">
      <alignment horizontal="justify" vertical="top" wrapText="1"/>
    </xf>
    <xf numFmtId="4" fontId="1" fillId="0" borderId="25" xfId="0" applyNumberFormat="1" applyFont="1" applyFill="1" applyBorder="1" applyAlignment="1">
      <alignment vertical="top"/>
    </xf>
    <xf numFmtId="4" fontId="1" fillId="0" borderId="25" xfId="0" applyNumberFormat="1" applyFont="1" applyBorder="1" applyAlignment="1">
      <alignment vertical="top" wrapText="1"/>
    </xf>
    <xf numFmtId="0" fontId="4" fillId="0" borderId="0" xfId="52" applyAlignment="1">
      <alignment horizontal="left"/>
      <protection/>
    </xf>
    <xf numFmtId="4" fontId="4" fillId="0" borderId="0" xfId="0" applyNumberFormat="1" applyFont="1" applyAlignment="1">
      <alignment/>
    </xf>
    <xf numFmtId="0" fontId="4" fillId="35" borderId="0" xfId="52" applyFill="1">
      <alignment/>
      <protection/>
    </xf>
    <xf numFmtId="0" fontId="0" fillId="0" borderId="27" xfId="0" applyFont="1" applyBorder="1" applyAlignment="1">
      <alignment horizontal="center" vertical="center" wrapText="1"/>
    </xf>
    <xf numFmtId="0" fontId="0" fillId="0" borderId="23" xfId="0" applyBorder="1" applyAlignment="1">
      <alignment horizontal="center" vertical="center" wrapText="1"/>
    </xf>
    <xf numFmtId="0" fontId="4" fillId="0" borderId="27"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0" xfId="0" applyFont="1" applyAlignment="1">
      <alignment horizontal="left"/>
    </xf>
    <xf numFmtId="49" fontId="1" fillId="0" borderId="0" xfId="0" applyNumberFormat="1" applyFont="1" applyFill="1" applyBorder="1" applyAlignment="1">
      <alignment horizontal="right" vertical="top" wrapText="1"/>
    </xf>
    <xf numFmtId="0" fontId="1" fillId="0" borderId="0" xfId="0" applyFont="1" applyAlignment="1">
      <alignment horizontal="right"/>
    </xf>
    <xf numFmtId="0" fontId="1" fillId="0" borderId="0" xfId="0" applyFont="1" applyAlignment="1">
      <alignment horizontal="right" wrapText="1"/>
    </xf>
    <xf numFmtId="0" fontId="6" fillId="0" borderId="0" xfId="0" applyFont="1" applyAlignment="1">
      <alignment horizontal="right"/>
    </xf>
    <xf numFmtId="0" fontId="2" fillId="0" borderId="0" xfId="0" applyFont="1" applyAlignment="1">
      <alignment horizontal="center" wrapText="1"/>
    </xf>
    <xf numFmtId="0" fontId="2" fillId="0" borderId="0" xfId="0" applyFont="1" applyAlignment="1">
      <alignment horizontal="center" vertical="top"/>
    </xf>
    <xf numFmtId="49" fontId="3" fillId="0" borderId="21" xfId="0" applyNumberFormat="1" applyFont="1" applyBorder="1" applyAlignment="1">
      <alignment horizontal="center" vertical="center" wrapText="1"/>
    </xf>
    <xf numFmtId="0" fontId="1" fillId="0" borderId="28" xfId="0" applyFont="1" applyBorder="1" applyAlignment="1">
      <alignment vertical="center" wrapText="1"/>
    </xf>
    <xf numFmtId="0" fontId="0" fillId="0" borderId="29"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2" fillId="0" borderId="0" xfId="0" applyFont="1" applyAlignment="1">
      <alignment horizontal="center" vertical="top" wrapText="1"/>
    </xf>
    <xf numFmtId="0" fontId="56" fillId="35" borderId="2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0] 2"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tabSelected="1" view="pageBreakPreview" zoomScaleSheetLayoutView="100" zoomScalePageLayoutView="0" workbookViewId="0" topLeftCell="A1">
      <selection activeCell="A41" sqref="A41:IV46"/>
    </sheetView>
  </sheetViews>
  <sheetFormatPr defaultColWidth="9.140625" defaultRowHeight="12.75"/>
  <cols>
    <col min="1" max="1" width="25.140625" style="0" customWidth="1"/>
    <col min="2" max="2" width="55.28125" style="0" customWidth="1"/>
    <col min="3" max="3" width="18.8515625" style="0" customWidth="1"/>
    <col min="4" max="5" width="19.140625" style="0" customWidth="1"/>
    <col min="6" max="6" width="15.421875" style="0" customWidth="1"/>
    <col min="7" max="7" width="12.7109375" style="0" customWidth="1"/>
  </cols>
  <sheetData>
    <row r="1" ht="12.75">
      <c r="D1" s="56" t="s">
        <v>42</v>
      </c>
    </row>
    <row r="2" spans="4:7" ht="12.75">
      <c r="D2" s="122" t="s">
        <v>171</v>
      </c>
      <c r="E2" s="122"/>
      <c r="F2" s="122"/>
      <c r="G2" s="123"/>
    </row>
    <row r="3" spans="4:7" ht="12.75">
      <c r="D3" s="122" t="s">
        <v>172</v>
      </c>
      <c r="E3" s="122"/>
      <c r="F3" s="122"/>
      <c r="G3" s="123"/>
    </row>
    <row r="4" spans="4:7" ht="12.75">
      <c r="D4" s="122" t="s">
        <v>173</v>
      </c>
      <c r="E4" s="122"/>
      <c r="F4" s="122"/>
      <c r="G4" s="123"/>
    </row>
    <row r="5" spans="4:7" ht="12.75">
      <c r="D5" s="124" t="s">
        <v>174</v>
      </c>
      <c r="E5" s="124"/>
      <c r="F5" s="124"/>
      <c r="G5" s="123"/>
    </row>
    <row r="6" spans="5:7" ht="12.75">
      <c r="E6" s="110"/>
      <c r="F6" s="110"/>
      <c r="G6" s="110"/>
    </row>
    <row r="7" spans="5:6" ht="12.75">
      <c r="E7" s="129"/>
      <c r="F7" s="129"/>
    </row>
    <row r="8" ht="11.25" customHeight="1"/>
    <row r="9" spans="1:7" ht="16.5" customHeight="1">
      <c r="A9" s="134" t="s">
        <v>101</v>
      </c>
      <c r="B9" s="134"/>
      <c r="C9" s="134"/>
      <c r="D9" s="134"/>
      <c r="E9" s="134"/>
      <c r="F9" s="134"/>
      <c r="G9" s="134"/>
    </row>
    <row r="10" spans="1:7" ht="17.25" customHeight="1">
      <c r="A10" s="135" t="s">
        <v>168</v>
      </c>
      <c r="B10" s="135"/>
      <c r="C10" s="135"/>
      <c r="D10" s="135"/>
      <c r="E10" s="135"/>
      <c r="F10" s="135"/>
      <c r="G10" s="135"/>
    </row>
    <row r="11" ht="13.5" thickBot="1">
      <c r="G11" s="26" t="s">
        <v>44</v>
      </c>
    </row>
    <row r="12" spans="1:7" ht="26.25" customHeight="1">
      <c r="A12" s="139" t="s">
        <v>7</v>
      </c>
      <c r="B12" s="125" t="s">
        <v>0</v>
      </c>
      <c r="C12" s="125" t="s">
        <v>1</v>
      </c>
      <c r="D12" s="125" t="s">
        <v>47</v>
      </c>
      <c r="E12" s="127" t="s">
        <v>163</v>
      </c>
      <c r="F12" s="125" t="s">
        <v>2</v>
      </c>
      <c r="G12" s="138"/>
    </row>
    <row r="13" spans="1:7" ht="45.75" customHeight="1" thickBot="1">
      <c r="A13" s="140"/>
      <c r="B13" s="126"/>
      <c r="C13" s="126"/>
      <c r="D13" s="126"/>
      <c r="E13" s="128"/>
      <c r="F13" s="51" t="s">
        <v>41</v>
      </c>
      <c r="G13" s="52" t="s">
        <v>48</v>
      </c>
    </row>
    <row r="14" spans="1:7" ht="31.5" customHeight="1" hidden="1">
      <c r="A14" s="14" t="s">
        <v>27</v>
      </c>
      <c r="B14" s="15" t="s">
        <v>9</v>
      </c>
      <c r="C14" s="18">
        <v>0</v>
      </c>
      <c r="D14" s="27">
        <v>0</v>
      </c>
      <c r="E14" s="18">
        <v>0</v>
      </c>
      <c r="F14" s="19" t="s">
        <v>8</v>
      </c>
      <c r="G14" s="28" t="s">
        <v>8</v>
      </c>
    </row>
    <row r="15" spans="1:7" ht="48" customHeight="1" hidden="1">
      <c r="A15" s="77" t="s">
        <v>84</v>
      </c>
      <c r="B15" s="11" t="s">
        <v>10</v>
      </c>
      <c r="C15" s="6">
        <v>0</v>
      </c>
      <c r="D15" s="8">
        <v>0</v>
      </c>
      <c r="E15" s="6">
        <v>0</v>
      </c>
      <c r="F15" s="6">
        <v>0</v>
      </c>
      <c r="G15" s="29">
        <v>0</v>
      </c>
    </row>
    <row r="16" spans="1:7" ht="50.25" customHeight="1" hidden="1">
      <c r="A16" s="13" t="s">
        <v>85</v>
      </c>
      <c r="B16" s="11" t="s">
        <v>11</v>
      </c>
      <c r="C16" s="6">
        <v>0</v>
      </c>
      <c r="D16" s="30">
        <v>0</v>
      </c>
      <c r="E16" s="20">
        <v>0</v>
      </c>
      <c r="F16" s="20">
        <v>0</v>
      </c>
      <c r="G16" s="29">
        <v>0</v>
      </c>
    </row>
    <row r="17" spans="1:7" ht="34.5" customHeight="1" hidden="1">
      <c r="A17" s="12" t="s">
        <v>28</v>
      </c>
      <c r="B17" s="10" t="s">
        <v>12</v>
      </c>
      <c r="C17" s="5">
        <f>C18+C19</f>
        <v>0</v>
      </c>
      <c r="D17" s="5">
        <f>D18+D19</f>
        <v>0</v>
      </c>
      <c r="E17" s="5">
        <f>E18+E19</f>
        <v>0</v>
      </c>
      <c r="F17" s="21" t="s">
        <v>8</v>
      </c>
      <c r="G17" s="31" t="s">
        <v>8</v>
      </c>
    </row>
    <row r="18" spans="1:7" ht="65.25" customHeight="1" hidden="1">
      <c r="A18" s="77" t="s">
        <v>86</v>
      </c>
      <c r="B18" s="11" t="s">
        <v>113</v>
      </c>
      <c r="C18" s="6">
        <v>0</v>
      </c>
      <c r="D18" s="6">
        <v>0</v>
      </c>
      <c r="E18" s="6">
        <v>0</v>
      </c>
      <c r="F18" s="6">
        <v>0</v>
      </c>
      <c r="G18" s="29">
        <v>0</v>
      </c>
    </row>
    <row r="19" spans="1:7" ht="64.5" customHeight="1" hidden="1">
      <c r="A19" s="77" t="s">
        <v>87</v>
      </c>
      <c r="B19" s="11" t="s">
        <v>114</v>
      </c>
      <c r="C19" s="6">
        <v>0</v>
      </c>
      <c r="D19" s="8">
        <v>0</v>
      </c>
      <c r="E19" s="6">
        <v>0</v>
      </c>
      <c r="F19" s="6">
        <v>0</v>
      </c>
      <c r="G19" s="29">
        <v>0</v>
      </c>
    </row>
    <row r="20" spans="1:7" ht="33.75" customHeight="1">
      <c r="A20" s="12" t="s">
        <v>29</v>
      </c>
      <c r="B20" s="10" t="s">
        <v>169</v>
      </c>
      <c r="C20" s="5">
        <f>C21+C23</f>
        <v>-3028777.9799999</v>
      </c>
      <c r="D20" s="5">
        <f>D21+D23</f>
        <v>-928777.9799998999</v>
      </c>
      <c r="E20" s="5">
        <f>E21+E23</f>
        <v>-30670703.05000007</v>
      </c>
      <c r="F20" s="22" t="s">
        <v>8</v>
      </c>
      <c r="G20" s="32" t="s">
        <v>8</v>
      </c>
    </row>
    <row r="21" spans="1:7" ht="18.75" customHeight="1">
      <c r="A21" s="12" t="s">
        <v>30</v>
      </c>
      <c r="B21" s="10" t="s">
        <v>13</v>
      </c>
      <c r="C21" s="7">
        <f>C22</f>
        <v>-771617529.68</v>
      </c>
      <c r="D21" s="7">
        <f>D22</f>
        <v>-771617529.68</v>
      </c>
      <c r="E21" s="7">
        <f>E22</f>
        <v>-777538400.47</v>
      </c>
      <c r="F21" s="23">
        <f>E21/C21*100</f>
        <v>100.76733233269799</v>
      </c>
      <c r="G21" s="33">
        <f>E21/D21*100</f>
        <v>100.76733233269799</v>
      </c>
    </row>
    <row r="22" spans="1:7" ht="35.25" customHeight="1">
      <c r="A22" s="77" t="s">
        <v>88</v>
      </c>
      <c r="B22" s="11" t="s">
        <v>115</v>
      </c>
      <c r="C22" s="8">
        <f>-(C41+C18)</f>
        <v>-771617529.68</v>
      </c>
      <c r="D22" s="8">
        <f>-(D41+D18)</f>
        <v>-771617529.68</v>
      </c>
      <c r="E22" s="8">
        <f>-(E41+E18)</f>
        <v>-777538400.47</v>
      </c>
      <c r="F22" s="34">
        <f>E22/C22*100</f>
        <v>100.76733233269799</v>
      </c>
      <c r="G22" s="35">
        <f>E22/D22*100</f>
        <v>100.76733233269799</v>
      </c>
    </row>
    <row r="23" spans="1:7" ht="19.5" customHeight="1">
      <c r="A23" s="12" t="s">
        <v>31</v>
      </c>
      <c r="B23" s="10" t="s">
        <v>14</v>
      </c>
      <c r="C23" s="5">
        <f>C24</f>
        <v>768588751.7</v>
      </c>
      <c r="D23" s="7">
        <f>D24</f>
        <v>770688751.7</v>
      </c>
      <c r="E23" s="5">
        <f>E24</f>
        <v>746867697.42</v>
      </c>
      <c r="F23" s="24">
        <f>E23/C23*100</f>
        <v>97.173904219655</v>
      </c>
      <c r="G23" s="36">
        <f>E23/D23*100</f>
        <v>96.9091213246002</v>
      </c>
    </row>
    <row r="24" spans="1:7" ht="34.5" customHeight="1" thickBot="1">
      <c r="A24" s="77" t="s">
        <v>89</v>
      </c>
      <c r="B24" s="11" t="s">
        <v>116</v>
      </c>
      <c r="C24" s="6">
        <f>C42-C19</f>
        <v>768588751.7</v>
      </c>
      <c r="D24" s="6">
        <f>D42-D19</f>
        <v>770688751.7</v>
      </c>
      <c r="E24" s="6">
        <f>E42-E19</f>
        <v>746867697.42</v>
      </c>
      <c r="F24" s="6">
        <f>E24/C24*100</f>
        <v>97.173904219655</v>
      </c>
      <c r="G24" s="29">
        <f>E24/D24*100</f>
        <v>96.9091213246002</v>
      </c>
    </row>
    <row r="25" spans="1:7" ht="35.25" customHeight="1" hidden="1">
      <c r="A25" s="12" t="s">
        <v>32</v>
      </c>
      <c r="B25" s="10" t="s">
        <v>15</v>
      </c>
      <c r="C25" s="5">
        <v>0</v>
      </c>
      <c r="D25" s="7">
        <v>0</v>
      </c>
      <c r="E25" s="5">
        <v>0</v>
      </c>
      <c r="F25" s="5">
        <v>0</v>
      </c>
      <c r="G25" s="37">
        <v>0</v>
      </c>
    </row>
    <row r="26" spans="1:7" ht="99.75" customHeight="1" hidden="1">
      <c r="A26" s="77" t="s">
        <v>90</v>
      </c>
      <c r="B26" s="11" t="s">
        <v>49</v>
      </c>
      <c r="C26" s="6">
        <v>0</v>
      </c>
      <c r="D26" s="8">
        <v>0</v>
      </c>
      <c r="E26" s="6">
        <v>0</v>
      </c>
      <c r="F26" s="6">
        <v>0</v>
      </c>
      <c r="G26" s="29">
        <v>0</v>
      </c>
    </row>
    <row r="27" spans="1:7" ht="35.25" customHeight="1" hidden="1">
      <c r="A27" s="12" t="s">
        <v>33</v>
      </c>
      <c r="B27" s="10" t="s">
        <v>16</v>
      </c>
      <c r="C27" s="5">
        <v>0</v>
      </c>
      <c r="D27" s="7">
        <v>0</v>
      </c>
      <c r="E27" s="5">
        <v>0</v>
      </c>
      <c r="F27" s="22" t="s">
        <v>8</v>
      </c>
      <c r="G27" s="32" t="s">
        <v>8</v>
      </c>
    </row>
    <row r="28" spans="1:7" ht="37.5" customHeight="1" hidden="1">
      <c r="A28" s="13" t="s">
        <v>34</v>
      </c>
      <c r="B28" s="11" t="s">
        <v>17</v>
      </c>
      <c r="C28" s="8">
        <v>0</v>
      </c>
      <c r="D28" s="8">
        <v>0</v>
      </c>
      <c r="E28" s="8">
        <v>0</v>
      </c>
      <c r="F28" s="6">
        <v>0</v>
      </c>
      <c r="G28" s="6">
        <v>0</v>
      </c>
    </row>
    <row r="29" spans="1:7" ht="51.75" customHeight="1" hidden="1">
      <c r="A29" s="13" t="s">
        <v>91</v>
      </c>
      <c r="B29" s="11" t="s">
        <v>18</v>
      </c>
      <c r="C29" s="8">
        <v>0</v>
      </c>
      <c r="D29" s="8">
        <v>0</v>
      </c>
      <c r="E29" s="6">
        <v>0</v>
      </c>
      <c r="F29" s="6">
        <v>0</v>
      </c>
      <c r="G29" s="29">
        <v>0</v>
      </c>
    </row>
    <row r="30" spans="1:7" ht="66.75" customHeight="1" hidden="1">
      <c r="A30" s="13" t="s">
        <v>92</v>
      </c>
      <c r="B30" s="11" t="s">
        <v>19</v>
      </c>
      <c r="C30" s="8">
        <v>0</v>
      </c>
      <c r="D30" s="8">
        <v>0</v>
      </c>
      <c r="E30" s="8">
        <v>0</v>
      </c>
      <c r="F30" s="6">
        <v>0</v>
      </c>
      <c r="G30" s="29">
        <v>0</v>
      </c>
    </row>
    <row r="31" spans="1:7" ht="31.5" customHeight="1" hidden="1">
      <c r="A31" s="13" t="s">
        <v>35</v>
      </c>
      <c r="B31" s="11" t="s">
        <v>20</v>
      </c>
      <c r="C31" s="8">
        <v>0</v>
      </c>
      <c r="D31" s="8">
        <v>0</v>
      </c>
      <c r="E31" s="8">
        <v>0</v>
      </c>
      <c r="F31" s="6">
        <v>0</v>
      </c>
      <c r="G31" s="29">
        <v>0</v>
      </c>
    </row>
    <row r="32" spans="1:7" ht="50.25" customHeight="1" hidden="1">
      <c r="A32" s="13" t="s">
        <v>93</v>
      </c>
      <c r="B32" s="11" t="s">
        <v>21</v>
      </c>
      <c r="C32" s="8">
        <v>0</v>
      </c>
      <c r="D32" s="8">
        <v>0</v>
      </c>
      <c r="E32" s="6">
        <v>0</v>
      </c>
      <c r="F32" s="6">
        <v>0</v>
      </c>
      <c r="G32" s="29">
        <v>0</v>
      </c>
    </row>
    <row r="33" spans="1:7" ht="63" customHeight="1" hidden="1">
      <c r="A33" s="13" t="s">
        <v>94</v>
      </c>
      <c r="B33" s="11" t="s">
        <v>22</v>
      </c>
      <c r="C33" s="8">
        <v>0</v>
      </c>
      <c r="D33" s="8">
        <v>0</v>
      </c>
      <c r="E33" s="8">
        <v>0</v>
      </c>
      <c r="F33" s="6">
        <v>0</v>
      </c>
      <c r="G33" s="29">
        <v>0</v>
      </c>
    </row>
    <row r="34" spans="1:7" ht="31.5" customHeight="1" hidden="1">
      <c r="A34" s="12" t="s">
        <v>36</v>
      </c>
      <c r="B34" s="10" t="s">
        <v>23</v>
      </c>
      <c r="C34" s="5">
        <v>0</v>
      </c>
      <c r="D34" s="7">
        <v>0</v>
      </c>
      <c r="E34" s="5">
        <v>0</v>
      </c>
      <c r="F34" s="5">
        <v>0</v>
      </c>
      <c r="G34" s="37">
        <v>0</v>
      </c>
    </row>
    <row r="35" spans="1:7" ht="31.5" customHeight="1" hidden="1">
      <c r="A35" s="13" t="s">
        <v>37</v>
      </c>
      <c r="B35" s="11" t="s">
        <v>24</v>
      </c>
      <c r="C35" s="6">
        <v>0</v>
      </c>
      <c r="D35" s="8">
        <v>0</v>
      </c>
      <c r="E35" s="6">
        <v>0</v>
      </c>
      <c r="F35" s="6">
        <v>0</v>
      </c>
      <c r="G35" s="29">
        <v>0</v>
      </c>
    </row>
    <row r="36" spans="1:7" ht="46.5" customHeight="1" hidden="1">
      <c r="A36" s="13" t="s">
        <v>95</v>
      </c>
      <c r="B36" s="11" t="s">
        <v>25</v>
      </c>
      <c r="C36" s="6">
        <v>0</v>
      </c>
      <c r="D36" s="8">
        <v>0</v>
      </c>
      <c r="E36" s="6">
        <v>0</v>
      </c>
      <c r="F36" s="6">
        <v>0</v>
      </c>
      <c r="G36" s="29">
        <v>0</v>
      </c>
    </row>
    <row r="37" spans="1:7" ht="36.75" customHeight="1" hidden="1">
      <c r="A37" s="13" t="s">
        <v>38</v>
      </c>
      <c r="B37" s="11" t="s">
        <v>39</v>
      </c>
      <c r="C37" s="6">
        <v>0</v>
      </c>
      <c r="D37" s="8">
        <v>0</v>
      </c>
      <c r="E37" s="6">
        <v>0</v>
      </c>
      <c r="F37" s="6">
        <v>0</v>
      </c>
      <c r="G37" s="29">
        <v>0</v>
      </c>
    </row>
    <row r="38" spans="1:7" ht="50.25" customHeight="1" hidden="1" thickBot="1">
      <c r="A38" s="16" t="s">
        <v>96</v>
      </c>
      <c r="B38" s="17" t="s">
        <v>26</v>
      </c>
      <c r="C38" s="25">
        <v>0</v>
      </c>
      <c r="D38" s="9">
        <v>0</v>
      </c>
      <c r="E38" s="25">
        <v>0</v>
      </c>
      <c r="F38" s="25">
        <v>0</v>
      </c>
      <c r="G38" s="38">
        <v>0</v>
      </c>
    </row>
    <row r="39" spans="1:7" ht="19.5" customHeight="1" thickBot="1">
      <c r="A39" s="136" t="s">
        <v>40</v>
      </c>
      <c r="B39" s="137"/>
      <c r="C39" s="41">
        <f>C34+C27+C25+C20+C17+C14</f>
        <v>-3028777.9799999</v>
      </c>
      <c r="D39" s="42">
        <f>D34+D27+D25+D20+D17+D14</f>
        <v>-928777.9799998999</v>
      </c>
      <c r="E39" s="43">
        <f>E34+E27+E25+E20+E17+E14</f>
        <v>-30670703.05000007</v>
      </c>
      <c r="F39" s="40" t="s">
        <v>6</v>
      </c>
      <c r="G39" s="39" t="s">
        <v>6</v>
      </c>
    </row>
    <row r="41" spans="1:5" ht="14.25" hidden="1">
      <c r="A41" s="130" t="s">
        <v>50</v>
      </c>
      <c r="B41" s="131"/>
      <c r="C41" s="45">
        <v>771617529.68</v>
      </c>
      <c r="D41" s="44">
        <v>771617529.68</v>
      </c>
      <c r="E41" s="44">
        <v>777538400.47</v>
      </c>
    </row>
    <row r="42" spans="1:5" ht="14.25" hidden="1">
      <c r="A42" s="132" t="s">
        <v>51</v>
      </c>
      <c r="B42" s="132"/>
      <c r="C42" s="46">
        <v>768588751.7</v>
      </c>
      <c r="D42" s="48">
        <v>770688751.7</v>
      </c>
      <c r="E42" s="50">
        <v>746867697.42</v>
      </c>
    </row>
    <row r="43" spans="1:5" ht="15" hidden="1">
      <c r="A43" s="133" t="s">
        <v>52</v>
      </c>
      <c r="B43" s="133"/>
      <c r="C43" s="47">
        <f>C41-C42</f>
        <v>3028777.9799999</v>
      </c>
      <c r="D43" s="48">
        <f>D41-D42</f>
        <v>928777.9799998999</v>
      </c>
      <c r="E43" s="48">
        <f>E41-E42</f>
        <v>30670703.05000007</v>
      </c>
    </row>
    <row r="44" ht="12.75" hidden="1"/>
    <row r="45" ht="12.75" hidden="1"/>
    <row r="46" ht="12.75" hidden="1"/>
  </sheetData>
  <sheetProtection/>
  <mergeCells count="13">
    <mergeCell ref="A42:B42"/>
    <mergeCell ref="A43:B43"/>
    <mergeCell ref="A9:G9"/>
    <mergeCell ref="A10:G10"/>
    <mergeCell ref="A39:B39"/>
    <mergeCell ref="F12:G12"/>
    <mergeCell ref="A12:A13"/>
    <mergeCell ref="B12:B13"/>
    <mergeCell ref="E12:E13"/>
    <mergeCell ref="C12:C13"/>
    <mergeCell ref="D12:D13"/>
    <mergeCell ref="E7:F7"/>
    <mergeCell ref="A41:B41"/>
  </mergeCells>
  <printOptions/>
  <pageMargins left="0.3937007874015748" right="0.1968503937007874" top="0.3937007874015748" bottom="0.3937007874015748" header="0.5118110236220472" footer="0.5118110236220472"/>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E15"/>
  <sheetViews>
    <sheetView zoomScalePageLayoutView="0" workbookViewId="0" topLeftCell="A16">
      <selection activeCell="C5" sqref="C5"/>
    </sheetView>
  </sheetViews>
  <sheetFormatPr defaultColWidth="9.140625" defaultRowHeight="12.75"/>
  <cols>
    <col min="1" max="1" width="5.7109375" style="0" customWidth="1"/>
    <col min="2" max="2" width="42.00390625" style="0" customWidth="1"/>
    <col min="3" max="3" width="17.8515625" style="0" customWidth="1"/>
    <col min="4" max="4" width="19.57421875" style="0" customWidth="1"/>
    <col min="5" max="5" width="18.00390625" style="0" customWidth="1"/>
  </cols>
  <sheetData>
    <row r="1" ht="18.75" customHeight="1">
      <c r="C1" s="56" t="s">
        <v>43</v>
      </c>
    </row>
    <row r="2" spans="3:5" ht="16.5" customHeight="1">
      <c r="C2" s="122" t="s">
        <v>171</v>
      </c>
      <c r="D2" s="122"/>
      <c r="E2" s="122"/>
    </row>
    <row r="3" spans="3:5" ht="15" customHeight="1">
      <c r="C3" s="122" t="s">
        <v>172</v>
      </c>
      <c r="D3" s="122"/>
      <c r="E3" s="122"/>
    </row>
    <row r="4" spans="3:5" ht="14.25" customHeight="1">
      <c r="C4" s="122" t="s">
        <v>173</v>
      </c>
      <c r="D4" s="122"/>
      <c r="E4" s="122"/>
    </row>
    <row r="5" spans="3:5" ht="12.75">
      <c r="C5" s="124" t="s">
        <v>174</v>
      </c>
      <c r="D5" s="124"/>
      <c r="E5" s="124"/>
    </row>
    <row r="6" ht="12.75">
      <c r="D6" s="2"/>
    </row>
    <row r="7" ht="12.75">
      <c r="D7" s="2"/>
    </row>
    <row r="10" spans="1:5" ht="33.75" customHeight="1">
      <c r="A10" s="141" t="s">
        <v>165</v>
      </c>
      <c r="B10" s="141"/>
      <c r="C10" s="141"/>
      <c r="D10" s="141"/>
      <c r="E10" s="141"/>
    </row>
    <row r="11" spans="1:5" ht="13.5" customHeight="1">
      <c r="A11" s="90"/>
      <c r="B11" s="90"/>
      <c r="C11" s="90"/>
      <c r="D11" s="90"/>
      <c r="E11" s="90"/>
    </row>
    <row r="12" spans="1:5" ht="15" thickBot="1">
      <c r="A12" s="91"/>
      <c r="B12" s="91"/>
      <c r="C12" s="91"/>
      <c r="D12" s="91"/>
      <c r="E12" s="89" t="s">
        <v>44</v>
      </c>
    </row>
    <row r="13" spans="1:5" ht="42.75" customHeight="1" thickBot="1">
      <c r="A13" s="60" t="s">
        <v>3</v>
      </c>
      <c r="B13" s="60" t="s">
        <v>0</v>
      </c>
      <c r="C13" s="60" t="s">
        <v>1</v>
      </c>
      <c r="D13" s="60" t="s">
        <v>164</v>
      </c>
      <c r="E13" s="60" t="s">
        <v>2</v>
      </c>
    </row>
    <row r="14" spans="1:5" ht="50.25" customHeight="1" thickBot="1">
      <c r="A14" s="92" t="s">
        <v>74</v>
      </c>
      <c r="B14" s="119" t="s">
        <v>106</v>
      </c>
      <c r="C14" s="120">
        <v>16354800</v>
      </c>
      <c r="D14" s="120">
        <v>34642500</v>
      </c>
      <c r="E14" s="121">
        <f>D14/C14*100</f>
        <v>211.81854868295545</v>
      </c>
    </row>
    <row r="15" spans="1:5" ht="29.25" customHeight="1" thickBot="1">
      <c r="A15" s="93"/>
      <c r="B15" s="115" t="s">
        <v>46</v>
      </c>
      <c r="C15" s="118">
        <f>C14</f>
        <v>16354800</v>
      </c>
      <c r="D15" s="118">
        <f>D14</f>
        <v>34642500</v>
      </c>
      <c r="E15" s="118">
        <f>E14</f>
        <v>211.81854868295545</v>
      </c>
    </row>
  </sheetData>
  <sheetProtection/>
  <mergeCells count="1">
    <mergeCell ref="A10:E10"/>
  </mergeCells>
  <printOptions/>
  <pageMargins left="0.5905511811023623" right="0.1968503937007874" top="0.5905511811023623" bottom="0.3937007874015748" header="0.5118110236220472" footer="0.5118110236220472"/>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I53"/>
  <sheetViews>
    <sheetView zoomScalePageLayoutView="0" workbookViewId="0" topLeftCell="A51">
      <selection activeCell="C5" sqref="C5"/>
    </sheetView>
  </sheetViews>
  <sheetFormatPr defaultColWidth="9.140625" defaultRowHeight="12.75"/>
  <cols>
    <col min="1" max="1" width="7.140625" style="0" customWidth="1"/>
    <col min="2" max="2" width="55.7109375" style="0" customWidth="1"/>
    <col min="3" max="3" width="17.57421875" style="0" customWidth="1"/>
    <col min="4" max="4" width="19.421875" style="0" customWidth="1"/>
    <col min="5" max="5" width="18.421875" style="0" customWidth="1"/>
    <col min="7" max="7" width="12.7109375" style="0" bestFit="1" customWidth="1"/>
  </cols>
  <sheetData>
    <row r="1" ht="12.75">
      <c r="C1" s="56" t="s">
        <v>45</v>
      </c>
    </row>
    <row r="2" spans="3:5" ht="12.75">
      <c r="C2" s="122" t="s">
        <v>171</v>
      </c>
      <c r="D2" s="122"/>
      <c r="E2" s="122"/>
    </row>
    <row r="3" spans="3:5" ht="12.75">
      <c r="C3" s="122" t="s">
        <v>172</v>
      </c>
      <c r="D3" s="122"/>
      <c r="E3" s="122"/>
    </row>
    <row r="4" spans="3:5" ht="12.75">
      <c r="C4" s="122" t="s">
        <v>173</v>
      </c>
      <c r="D4" s="122"/>
      <c r="E4" s="122"/>
    </row>
    <row r="5" spans="3:5" ht="12.75">
      <c r="C5" s="124" t="s">
        <v>174</v>
      </c>
      <c r="D5" s="124"/>
      <c r="E5" s="124"/>
    </row>
    <row r="6" ht="12.75">
      <c r="D6" s="2"/>
    </row>
    <row r="7" ht="12.75">
      <c r="D7" s="2"/>
    </row>
    <row r="8" spans="4:5" ht="12.75">
      <c r="D8" s="3"/>
      <c r="E8" s="4"/>
    </row>
    <row r="9" spans="1:5" ht="20.25" customHeight="1">
      <c r="A9" s="141" t="s">
        <v>166</v>
      </c>
      <c r="B9" s="141"/>
      <c r="C9" s="141"/>
      <c r="D9" s="141"/>
      <c r="E9" s="141"/>
    </row>
    <row r="10" ht="20.25" customHeight="1" thickBot="1">
      <c r="E10" s="53" t="s">
        <v>44</v>
      </c>
    </row>
    <row r="11" spans="1:5" ht="34.5" customHeight="1" thickBot="1">
      <c r="A11" s="60" t="s">
        <v>3</v>
      </c>
      <c r="B11" s="60" t="s">
        <v>0</v>
      </c>
      <c r="C11" s="60" t="s">
        <v>1</v>
      </c>
      <c r="D11" s="60" t="s">
        <v>164</v>
      </c>
      <c r="E11" s="60" t="s">
        <v>2</v>
      </c>
    </row>
    <row r="12" spans="1:5" ht="101.25" customHeight="1" thickBot="1">
      <c r="A12" s="60" t="s">
        <v>74</v>
      </c>
      <c r="B12" s="68" t="s">
        <v>75</v>
      </c>
      <c r="C12" s="86">
        <f>C13+C14+C15</f>
        <v>39178900</v>
      </c>
      <c r="D12" s="55">
        <f>D13+D14+D15</f>
        <v>27300245.44</v>
      </c>
      <c r="E12" s="55">
        <f aca="true" t="shared" si="0" ref="E12:E25">D12/C12*100</f>
        <v>69.68099012478656</v>
      </c>
    </row>
    <row r="13" spans="1:5" ht="39.75" customHeight="1" thickBot="1">
      <c r="A13" s="78" t="s">
        <v>67</v>
      </c>
      <c r="B13" s="73" t="s">
        <v>76</v>
      </c>
      <c r="C13" s="87">
        <v>3673900</v>
      </c>
      <c r="D13" s="65">
        <v>3673900</v>
      </c>
      <c r="E13" s="65">
        <f t="shared" si="0"/>
        <v>100</v>
      </c>
    </row>
    <row r="14" spans="1:7" ht="27" customHeight="1" thickBot="1">
      <c r="A14" s="78" t="s">
        <v>77</v>
      </c>
      <c r="B14" s="72" t="s">
        <v>145</v>
      </c>
      <c r="C14" s="87">
        <v>33308400</v>
      </c>
      <c r="D14" s="65">
        <v>22293007.84</v>
      </c>
      <c r="E14" s="65">
        <f t="shared" si="0"/>
        <v>66.92908647668456</v>
      </c>
      <c r="G14" s="76"/>
    </row>
    <row r="15" spans="1:5" ht="39.75" customHeight="1" thickBot="1">
      <c r="A15" s="78" t="s">
        <v>97</v>
      </c>
      <c r="B15" s="72" t="s">
        <v>98</v>
      </c>
      <c r="C15" s="87">
        <v>2196600</v>
      </c>
      <c r="D15" s="65">
        <v>1333337.6</v>
      </c>
      <c r="E15" s="65">
        <f t="shared" si="0"/>
        <v>60.70006373486297</v>
      </c>
    </row>
    <row r="16" spans="1:5" ht="54" customHeight="1" hidden="1" thickBot="1">
      <c r="A16" s="79" t="s">
        <v>78</v>
      </c>
      <c r="B16" s="81" t="s">
        <v>104</v>
      </c>
      <c r="C16" s="108"/>
      <c r="D16" s="82"/>
      <c r="E16" s="55" t="e">
        <f t="shared" si="0"/>
        <v>#DIV/0!</v>
      </c>
    </row>
    <row r="17" spans="1:5" ht="54" customHeight="1" hidden="1" thickBot="1">
      <c r="A17" s="79">
        <v>3</v>
      </c>
      <c r="B17" s="81" t="s">
        <v>105</v>
      </c>
      <c r="C17" s="108"/>
      <c r="D17" s="82"/>
      <c r="E17" s="55" t="e">
        <f>D17/C17*100</f>
        <v>#DIV/0!</v>
      </c>
    </row>
    <row r="18" spans="1:5" ht="54" customHeight="1" hidden="1" thickBot="1">
      <c r="A18" s="79">
        <v>4</v>
      </c>
      <c r="B18" s="81" t="s">
        <v>79</v>
      </c>
      <c r="C18" s="108"/>
      <c r="D18" s="82"/>
      <c r="E18" s="55" t="e">
        <f t="shared" si="0"/>
        <v>#DIV/0!</v>
      </c>
    </row>
    <row r="19" spans="1:5" s="97" customFormat="1" ht="44.25" customHeight="1" thickBot="1">
      <c r="A19" s="94" t="s">
        <v>78</v>
      </c>
      <c r="B19" s="95" t="s">
        <v>83</v>
      </c>
      <c r="C19" s="96">
        <f>C20</f>
        <v>25057100</v>
      </c>
      <c r="D19" s="96">
        <f>D20</f>
        <v>19935083.49</v>
      </c>
      <c r="E19" s="96">
        <f t="shared" si="0"/>
        <v>79.55862206719851</v>
      </c>
    </row>
    <row r="20" spans="1:5" ht="32.25" customHeight="1" thickBot="1">
      <c r="A20" s="69" t="s">
        <v>107</v>
      </c>
      <c r="B20" s="84" t="s">
        <v>99</v>
      </c>
      <c r="C20" s="109">
        <v>25057100</v>
      </c>
      <c r="D20" s="85">
        <v>19935083.49</v>
      </c>
      <c r="E20" s="85">
        <f t="shared" si="0"/>
        <v>79.55862206719851</v>
      </c>
    </row>
    <row r="21" spans="1:5" ht="36" customHeight="1" thickBot="1">
      <c r="A21" s="60" t="s">
        <v>81</v>
      </c>
      <c r="B21" s="68" t="s">
        <v>170</v>
      </c>
      <c r="C21" s="86">
        <v>14007000</v>
      </c>
      <c r="D21" s="55">
        <v>13727955.78</v>
      </c>
      <c r="E21" s="55">
        <f t="shared" si="0"/>
        <v>98.00782308845577</v>
      </c>
    </row>
    <row r="22" spans="1:5" ht="73.5" customHeight="1" thickBot="1">
      <c r="A22" s="60" t="s">
        <v>111</v>
      </c>
      <c r="B22" s="68" t="s">
        <v>117</v>
      </c>
      <c r="C22" s="86">
        <v>8766100</v>
      </c>
      <c r="D22" s="55">
        <v>8037180</v>
      </c>
      <c r="E22" s="55">
        <f t="shared" si="0"/>
        <v>91.68478570858193</v>
      </c>
    </row>
    <row r="23" spans="1:5" ht="34.5" customHeight="1" thickBot="1">
      <c r="A23" s="60" t="s">
        <v>112</v>
      </c>
      <c r="B23" s="68" t="s">
        <v>148</v>
      </c>
      <c r="C23" s="86">
        <v>5732230</v>
      </c>
      <c r="D23" s="55">
        <v>5732230</v>
      </c>
      <c r="E23" s="55">
        <f t="shared" si="0"/>
        <v>100</v>
      </c>
    </row>
    <row r="24" spans="1:5" ht="89.25" customHeight="1" thickBot="1">
      <c r="A24" s="60" t="s">
        <v>146</v>
      </c>
      <c r="B24" s="68" t="s">
        <v>147</v>
      </c>
      <c r="C24" s="86">
        <v>225620</v>
      </c>
      <c r="D24" s="55">
        <v>184136.07</v>
      </c>
      <c r="E24" s="55">
        <f t="shared" si="0"/>
        <v>81.61336317702332</v>
      </c>
    </row>
    <row r="25" spans="1:5" ht="32.25" customHeight="1" thickBot="1">
      <c r="A25" s="60" t="s">
        <v>122</v>
      </c>
      <c r="B25" s="88" t="s">
        <v>66</v>
      </c>
      <c r="C25" s="86">
        <f>SUM(C26:C49)</f>
        <v>55864639.79000003</v>
      </c>
      <c r="D25" s="55">
        <f>SUM(D26:D49)</f>
        <v>55575938.64</v>
      </c>
      <c r="E25" s="55">
        <f t="shared" si="0"/>
        <v>99.48321308239831</v>
      </c>
    </row>
    <row r="26" spans="1:5" ht="66" customHeight="1" thickBot="1">
      <c r="A26" s="69" t="s">
        <v>123</v>
      </c>
      <c r="B26" s="70" t="s">
        <v>53</v>
      </c>
      <c r="C26" s="109">
        <v>4229300</v>
      </c>
      <c r="D26" s="65">
        <v>4229300</v>
      </c>
      <c r="E26" s="66">
        <f aca="true" t="shared" si="1" ref="E26:E50">D26/C26*100</f>
        <v>100</v>
      </c>
    </row>
    <row r="27" spans="1:5" ht="21" customHeight="1" thickBot="1">
      <c r="A27" s="69" t="s">
        <v>124</v>
      </c>
      <c r="B27" s="70" t="s">
        <v>54</v>
      </c>
      <c r="C27" s="109">
        <f>1665416.25+103083.75</f>
        <v>1768500</v>
      </c>
      <c r="D27" s="65">
        <v>1768500</v>
      </c>
      <c r="E27" s="66">
        <f t="shared" si="1"/>
        <v>100</v>
      </c>
    </row>
    <row r="28" spans="1:5" ht="42" customHeight="1" hidden="1" thickBot="1">
      <c r="A28" s="69" t="s">
        <v>131</v>
      </c>
      <c r="B28" s="70" t="s">
        <v>55</v>
      </c>
      <c r="C28" s="109"/>
      <c r="D28" s="65">
        <v>0</v>
      </c>
      <c r="E28" s="66" t="e">
        <f t="shared" si="1"/>
        <v>#DIV/0!</v>
      </c>
    </row>
    <row r="29" spans="1:5" ht="42" customHeight="1" hidden="1" thickBot="1">
      <c r="A29" s="69" t="s">
        <v>132</v>
      </c>
      <c r="B29" s="70" t="s">
        <v>73</v>
      </c>
      <c r="C29" s="109"/>
      <c r="D29" s="65"/>
      <c r="E29" s="66" t="e">
        <f t="shared" si="1"/>
        <v>#DIV/0!</v>
      </c>
    </row>
    <row r="30" spans="1:9" ht="42" customHeight="1" thickBot="1">
      <c r="A30" s="69" t="s">
        <v>125</v>
      </c>
      <c r="B30" s="70" t="s">
        <v>100</v>
      </c>
      <c r="C30" s="109">
        <v>124300</v>
      </c>
      <c r="D30" s="65">
        <v>124300</v>
      </c>
      <c r="E30" s="66">
        <f t="shared" si="1"/>
        <v>100</v>
      </c>
      <c r="I30" s="2"/>
    </row>
    <row r="31" spans="1:9" ht="17.25" customHeight="1" thickBot="1">
      <c r="A31" s="69" t="s">
        <v>126</v>
      </c>
      <c r="B31" s="70" t="s">
        <v>56</v>
      </c>
      <c r="C31" s="109">
        <v>982100</v>
      </c>
      <c r="D31" s="66">
        <v>982100</v>
      </c>
      <c r="E31" s="66">
        <f t="shared" si="1"/>
        <v>100</v>
      </c>
      <c r="I31" s="2"/>
    </row>
    <row r="32" spans="1:9" ht="42" customHeight="1" thickBot="1">
      <c r="A32" s="69" t="s">
        <v>127</v>
      </c>
      <c r="B32" s="71" t="s">
        <v>65</v>
      </c>
      <c r="C32" s="109">
        <v>12844400</v>
      </c>
      <c r="D32" s="66">
        <v>12732697.84</v>
      </c>
      <c r="E32" s="66">
        <f t="shared" si="1"/>
        <v>99.13034349599825</v>
      </c>
      <c r="I32" s="2"/>
    </row>
    <row r="33" spans="1:9" ht="42" customHeight="1" hidden="1" thickBot="1">
      <c r="A33" s="69" t="s">
        <v>108</v>
      </c>
      <c r="B33" s="74" t="s">
        <v>80</v>
      </c>
      <c r="C33" s="109"/>
      <c r="D33" s="66"/>
      <c r="E33" s="66" t="e">
        <f t="shared" si="1"/>
        <v>#DIV/0!</v>
      </c>
      <c r="I33" s="2"/>
    </row>
    <row r="34" spans="1:9" ht="29.25" customHeight="1" thickBot="1">
      <c r="A34" s="69" t="s">
        <v>149</v>
      </c>
      <c r="B34" s="74" t="s">
        <v>82</v>
      </c>
      <c r="C34" s="109">
        <v>2700700</v>
      </c>
      <c r="D34" s="66">
        <v>2700669.89</v>
      </c>
      <c r="E34" s="66">
        <f t="shared" si="1"/>
        <v>99.99888510386197</v>
      </c>
      <c r="I34" s="2"/>
    </row>
    <row r="35" spans="1:9" ht="42" customHeight="1" hidden="1" thickBot="1">
      <c r="A35" s="69" t="s">
        <v>109</v>
      </c>
      <c r="B35" s="80" t="s">
        <v>102</v>
      </c>
      <c r="C35" s="109">
        <v>0</v>
      </c>
      <c r="D35" s="66"/>
      <c r="E35" s="66" t="e">
        <f t="shared" si="1"/>
        <v>#DIV/0!</v>
      </c>
      <c r="I35" s="2"/>
    </row>
    <row r="36" spans="1:9" ht="42" customHeight="1" thickBot="1">
      <c r="A36" s="69" t="s">
        <v>129</v>
      </c>
      <c r="B36" s="75" t="s">
        <v>103</v>
      </c>
      <c r="C36" s="109">
        <f>5757121.75+3061078.25</f>
        <v>8818200</v>
      </c>
      <c r="D36" s="66">
        <f>5757121.75+3061078.25</f>
        <v>8818200</v>
      </c>
      <c r="E36" s="66">
        <f t="shared" si="1"/>
        <v>100</v>
      </c>
      <c r="I36" s="2"/>
    </row>
    <row r="37" spans="1:9" ht="28.5" customHeight="1" thickBot="1">
      <c r="A37" s="69" t="s">
        <v>150</v>
      </c>
      <c r="B37" s="75" t="s">
        <v>64</v>
      </c>
      <c r="C37" s="109">
        <v>21870600</v>
      </c>
      <c r="D37" s="66">
        <v>21870600</v>
      </c>
      <c r="E37" s="66">
        <f t="shared" si="1"/>
        <v>100</v>
      </c>
      <c r="I37" s="2"/>
    </row>
    <row r="38" spans="1:9" ht="52.5" customHeight="1" thickBot="1">
      <c r="A38" s="69" t="s">
        <v>151</v>
      </c>
      <c r="B38" s="75" t="s">
        <v>133</v>
      </c>
      <c r="C38" s="87">
        <v>435759.46</v>
      </c>
      <c r="D38" s="87">
        <v>435759.46</v>
      </c>
      <c r="E38" s="66">
        <f t="shared" si="1"/>
        <v>100</v>
      </c>
      <c r="I38" s="2"/>
    </row>
    <row r="39" spans="1:9" ht="27.75" customHeight="1" thickBot="1">
      <c r="A39" s="69" t="s">
        <v>152</v>
      </c>
      <c r="B39" s="71" t="s">
        <v>134</v>
      </c>
      <c r="C39" s="87">
        <v>165117.95</v>
      </c>
      <c r="D39" s="87">
        <v>164363.97</v>
      </c>
      <c r="E39" s="66">
        <f t="shared" si="1"/>
        <v>99.54336884633075</v>
      </c>
      <c r="I39" s="2"/>
    </row>
    <row r="40" spans="1:9" ht="27.75" customHeight="1" thickBot="1">
      <c r="A40" s="69" t="s">
        <v>153</v>
      </c>
      <c r="B40" s="74" t="s">
        <v>135</v>
      </c>
      <c r="C40" s="87">
        <v>165117.95</v>
      </c>
      <c r="D40" s="87">
        <v>130216.3</v>
      </c>
      <c r="E40" s="66">
        <f t="shared" si="1"/>
        <v>78.862594890501</v>
      </c>
      <c r="I40" s="2"/>
    </row>
    <row r="41" spans="1:9" ht="30" customHeight="1" thickBot="1">
      <c r="A41" s="69" t="s">
        <v>154</v>
      </c>
      <c r="B41" s="74" t="s">
        <v>136</v>
      </c>
      <c r="C41" s="87">
        <v>198317.43</v>
      </c>
      <c r="D41" s="87">
        <v>198317.43</v>
      </c>
      <c r="E41" s="66">
        <f t="shared" si="1"/>
        <v>100</v>
      </c>
      <c r="I41" s="2"/>
    </row>
    <row r="42" spans="1:9" ht="40.5" customHeight="1" thickBot="1">
      <c r="A42" s="69" t="s">
        <v>155</v>
      </c>
      <c r="B42" s="71" t="s">
        <v>137</v>
      </c>
      <c r="C42" s="87">
        <v>165117.95</v>
      </c>
      <c r="D42" s="87">
        <v>164363.97</v>
      </c>
      <c r="E42" s="66">
        <f aca="true" t="shared" si="2" ref="E42:E49">D42/C42*100</f>
        <v>99.54336884633075</v>
      </c>
      <c r="I42" s="2"/>
    </row>
    <row r="43" spans="1:9" ht="29.25" customHeight="1" thickBot="1">
      <c r="A43" s="69" t="s">
        <v>156</v>
      </c>
      <c r="B43" s="74" t="s">
        <v>138</v>
      </c>
      <c r="C43" s="87">
        <v>165117.95</v>
      </c>
      <c r="D43" s="87">
        <v>164363.97</v>
      </c>
      <c r="E43" s="66">
        <f t="shared" si="2"/>
        <v>99.54336884633075</v>
      </c>
      <c r="I43" s="2"/>
    </row>
    <row r="44" spans="1:9" ht="30.75" customHeight="1" thickBot="1">
      <c r="A44" s="69" t="s">
        <v>157</v>
      </c>
      <c r="B44" s="74" t="s">
        <v>139</v>
      </c>
      <c r="C44" s="87">
        <v>165117.95</v>
      </c>
      <c r="D44" s="87">
        <v>152353.84</v>
      </c>
      <c r="E44" s="66">
        <f t="shared" si="2"/>
        <v>92.2697017495675</v>
      </c>
      <c r="I44" s="2"/>
    </row>
    <row r="45" spans="1:9" ht="30.75" customHeight="1" thickBot="1">
      <c r="A45" s="69" t="s">
        <v>158</v>
      </c>
      <c r="B45" s="71" t="s">
        <v>140</v>
      </c>
      <c r="C45" s="87">
        <v>158217.95</v>
      </c>
      <c r="D45" s="87">
        <v>119362.66</v>
      </c>
      <c r="E45" s="66">
        <f t="shared" si="2"/>
        <v>75.44192046477659</v>
      </c>
      <c r="I45" s="2"/>
    </row>
    <row r="46" spans="1:9" ht="30.75" customHeight="1" thickBot="1">
      <c r="A46" s="69" t="s">
        <v>159</v>
      </c>
      <c r="B46" s="74" t="s">
        <v>141</v>
      </c>
      <c r="C46" s="87">
        <v>157117.95</v>
      </c>
      <c r="D46" s="87">
        <v>115115.36</v>
      </c>
      <c r="E46" s="66">
        <f t="shared" si="2"/>
        <v>73.26684188534792</v>
      </c>
      <c r="I46" s="2"/>
    </row>
    <row r="47" spans="1:9" ht="30.75" customHeight="1" thickBot="1">
      <c r="A47" s="69" t="s">
        <v>160</v>
      </c>
      <c r="B47" s="74" t="s">
        <v>142</v>
      </c>
      <c r="C47" s="87">
        <v>164017.95</v>
      </c>
      <c r="D47" s="87">
        <v>119794.07</v>
      </c>
      <c r="E47" s="66">
        <f t="shared" si="2"/>
        <v>73.03717062675152</v>
      </c>
      <c r="I47" s="2"/>
    </row>
    <row r="48" spans="1:9" ht="30.75" customHeight="1" thickBot="1">
      <c r="A48" s="69" t="s">
        <v>161</v>
      </c>
      <c r="B48" s="71" t="s">
        <v>143</v>
      </c>
      <c r="C48" s="87">
        <v>174149.24</v>
      </c>
      <c r="D48" s="66">
        <v>174149.24</v>
      </c>
      <c r="E48" s="66">
        <f t="shared" si="2"/>
        <v>100</v>
      </c>
      <c r="I48" s="2"/>
    </row>
    <row r="49" spans="1:9" ht="30.75" customHeight="1" thickBot="1">
      <c r="A49" s="69" t="s">
        <v>162</v>
      </c>
      <c r="B49" s="74" t="s">
        <v>144</v>
      </c>
      <c r="C49" s="87">
        <v>413370.06</v>
      </c>
      <c r="D49" s="66">
        <v>411410.64</v>
      </c>
      <c r="E49" s="66">
        <f t="shared" si="2"/>
        <v>99.52598889237406</v>
      </c>
      <c r="I49" s="2"/>
    </row>
    <row r="50" spans="1:5" ht="28.5" customHeight="1" thickBot="1">
      <c r="A50" s="104"/>
      <c r="B50" s="105" t="s">
        <v>5</v>
      </c>
      <c r="C50" s="106">
        <f>C12+C21+C25+C19+C16+C18+C17+C22+C23+C24</f>
        <v>148831589.79000002</v>
      </c>
      <c r="D50" s="106">
        <f>D12+D21+D25+D19+D16+D18+D17+D22+D23+D24</f>
        <v>130492769.41999999</v>
      </c>
      <c r="E50" s="107">
        <f t="shared" si="1"/>
        <v>87.67813983854104</v>
      </c>
    </row>
    <row r="53" ht="12.75">
      <c r="C53" s="76"/>
    </row>
  </sheetData>
  <sheetProtection/>
  <mergeCells count="1">
    <mergeCell ref="A9:E9"/>
  </mergeCells>
  <printOptions/>
  <pageMargins left="0.5905511811023623" right="0.1968503937007874" top="0.5905511811023623" bottom="0.3937007874015748" header="0.5118110236220472" footer="0.5118110236220472"/>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C5" sqref="C5"/>
    </sheetView>
  </sheetViews>
  <sheetFormatPr defaultColWidth="9.140625" defaultRowHeight="12.75"/>
  <cols>
    <col min="1" max="1" width="7.140625" style="0" customWidth="1"/>
    <col min="2" max="2" width="68.8515625" style="0" customWidth="1"/>
    <col min="3" max="3" width="19.28125" style="110" customWidth="1"/>
    <col min="4" max="4" width="11.00390625" style="110" hidden="1" customWidth="1"/>
    <col min="5" max="5" width="21.28125" style="110" customWidth="1"/>
    <col min="6" max="6" width="16.28125" style="0" customWidth="1"/>
  </cols>
  <sheetData>
    <row r="1" spans="3:5" ht="12.75">
      <c r="C1" s="111" t="s">
        <v>72</v>
      </c>
      <c r="D1"/>
      <c r="E1"/>
    </row>
    <row r="2" spans="3:11" ht="12.75">
      <c r="C2" s="122" t="s">
        <v>171</v>
      </c>
      <c r="D2" s="122"/>
      <c r="E2" s="122"/>
      <c r="F2" s="123"/>
      <c r="I2" s="123"/>
      <c r="J2" s="123"/>
      <c r="K2" s="123"/>
    </row>
    <row r="3" spans="3:11" ht="12.75">
      <c r="C3" s="122" t="s">
        <v>172</v>
      </c>
      <c r="D3" s="122"/>
      <c r="E3" s="122"/>
      <c r="F3" s="123"/>
      <c r="I3" s="123"/>
      <c r="J3" s="123"/>
      <c r="K3" s="123"/>
    </row>
    <row r="4" spans="3:11" ht="12.75">
      <c r="C4" s="122" t="s">
        <v>173</v>
      </c>
      <c r="D4" s="122"/>
      <c r="E4" s="122"/>
      <c r="F4" s="123"/>
      <c r="I4" s="123"/>
      <c r="J4" s="123"/>
      <c r="K4" s="123"/>
    </row>
    <row r="5" spans="3:11" ht="12.75">
      <c r="C5" s="124" t="s">
        <v>174</v>
      </c>
      <c r="D5" s="124"/>
      <c r="E5" s="124"/>
      <c r="F5" s="123"/>
      <c r="I5" s="123"/>
      <c r="J5" s="123"/>
      <c r="K5" s="123"/>
    </row>
    <row r="8" spans="5:6" ht="12.75">
      <c r="E8" s="112"/>
      <c r="F8" s="4"/>
    </row>
    <row r="9" spans="1:6" ht="34.5" customHeight="1">
      <c r="A9" s="141" t="s">
        <v>167</v>
      </c>
      <c r="B9" s="141"/>
      <c r="C9" s="141"/>
      <c r="D9" s="141"/>
      <c r="E9" s="141"/>
      <c r="F9" s="141"/>
    </row>
    <row r="10" spans="1:6" ht="18" customHeight="1" thickBot="1">
      <c r="A10" s="49"/>
      <c r="B10" s="49"/>
      <c r="C10" s="113"/>
      <c r="D10" s="113"/>
      <c r="E10" s="113"/>
      <c r="F10" s="58" t="s">
        <v>44</v>
      </c>
    </row>
    <row r="11" spans="1:6" ht="48.75" customHeight="1" thickBot="1">
      <c r="A11" s="59" t="s">
        <v>3</v>
      </c>
      <c r="B11" s="59" t="s">
        <v>0</v>
      </c>
      <c r="C11" s="142" t="s">
        <v>1</v>
      </c>
      <c r="D11" s="142"/>
      <c r="E11" s="114" t="s">
        <v>164</v>
      </c>
      <c r="F11" s="59" t="s">
        <v>2</v>
      </c>
    </row>
    <row r="12" spans="1:6" ht="33.75" customHeight="1" thickBot="1">
      <c r="A12" s="83" t="s">
        <v>74</v>
      </c>
      <c r="B12" s="100" t="s">
        <v>69</v>
      </c>
      <c r="C12" s="86">
        <v>753300</v>
      </c>
      <c r="D12" s="86"/>
      <c r="E12" s="86">
        <v>753300</v>
      </c>
      <c r="F12" s="101">
        <f aca="true" t="shared" si="0" ref="F12:F27">E12/C12*100</f>
        <v>100</v>
      </c>
    </row>
    <row r="13" spans="1:6" ht="59.25" customHeight="1" thickBot="1">
      <c r="A13" s="83" t="s">
        <v>78</v>
      </c>
      <c r="B13" s="100" t="s">
        <v>70</v>
      </c>
      <c r="C13" s="86">
        <v>23700</v>
      </c>
      <c r="D13" s="86"/>
      <c r="E13" s="86">
        <v>23700</v>
      </c>
      <c r="F13" s="101">
        <f t="shared" si="0"/>
        <v>100</v>
      </c>
    </row>
    <row r="14" spans="1:6" ht="29.25" customHeight="1" thickBot="1">
      <c r="A14" s="83" t="s">
        <v>81</v>
      </c>
      <c r="B14" s="100" t="s">
        <v>110</v>
      </c>
      <c r="C14" s="86">
        <v>313900</v>
      </c>
      <c r="D14" s="86"/>
      <c r="E14" s="86">
        <v>313900</v>
      </c>
      <c r="F14" s="101">
        <f t="shared" si="0"/>
        <v>100</v>
      </c>
    </row>
    <row r="15" spans="1:8" s="98" customFormat="1" ht="60" customHeight="1" thickBot="1">
      <c r="A15" s="102" t="s">
        <v>111</v>
      </c>
      <c r="B15" s="100" t="s">
        <v>71</v>
      </c>
      <c r="C15" s="86">
        <v>3041900</v>
      </c>
      <c r="D15" s="86"/>
      <c r="E15" s="86">
        <v>2224670</v>
      </c>
      <c r="F15" s="103">
        <f t="shared" si="0"/>
        <v>73.1342253197015</v>
      </c>
      <c r="H15" s="99"/>
    </row>
    <row r="16" spans="1:8" s="98" customFormat="1" ht="59.25" customHeight="1" thickBot="1">
      <c r="A16" s="102" t="s">
        <v>112</v>
      </c>
      <c r="B16" s="100" t="s">
        <v>119</v>
      </c>
      <c r="C16" s="86">
        <v>2936300</v>
      </c>
      <c r="D16" s="86"/>
      <c r="E16" s="86">
        <v>2896261.38</v>
      </c>
      <c r="F16" s="103">
        <f t="shared" si="0"/>
        <v>98.63642611449784</v>
      </c>
      <c r="H16" s="99"/>
    </row>
    <row r="17" spans="1:8" s="98" customFormat="1" ht="59.25" customHeight="1" thickBot="1">
      <c r="A17" s="102" t="s">
        <v>118</v>
      </c>
      <c r="B17" s="100" t="s">
        <v>121</v>
      </c>
      <c r="C17" s="86">
        <v>10155600</v>
      </c>
      <c r="D17" s="86"/>
      <c r="E17" s="86">
        <v>9805156.05</v>
      </c>
      <c r="F17" s="103">
        <f t="shared" si="0"/>
        <v>96.54925410610895</v>
      </c>
      <c r="H17" s="99"/>
    </row>
    <row r="18" spans="1:8" ht="26.25" customHeight="1" thickBot="1">
      <c r="A18" s="62" t="s">
        <v>122</v>
      </c>
      <c r="B18" s="54" t="s">
        <v>68</v>
      </c>
      <c r="C18" s="86">
        <f>SUM(C19:C26)</f>
        <v>195652700</v>
      </c>
      <c r="D18" s="86"/>
      <c r="E18" s="86">
        <f>SUM(E19:E26)</f>
        <v>195647785</v>
      </c>
      <c r="F18" s="61">
        <f t="shared" si="0"/>
        <v>99.99748789564366</v>
      </c>
      <c r="H18" s="1"/>
    </row>
    <row r="19" spans="1:9" ht="46.5" customHeight="1" thickBot="1">
      <c r="A19" s="63" t="s">
        <v>123</v>
      </c>
      <c r="B19" s="64" t="s">
        <v>57</v>
      </c>
      <c r="C19" s="87">
        <v>2936300</v>
      </c>
      <c r="D19" s="87"/>
      <c r="E19" s="87">
        <v>2931385</v>
      </c>
      <c r="F19" s="66">
        <f t="shared" si="0"/>
        <v>99.83261247147772</v>
      </c>
      <c r="I19" s="57"/>
    </row>
    <row r="20" spans="1:6" ht="42" customHeight="1" thickBot="1">
      <c r="A20" s="63" t="s">
        <v>124</v>
      </c>
      <c r="B20" s="64" t="s">
        <v>58</v>
      </c>
      <c r="C20" s="87">
        <v>338200</v>
      </c>
      <c r="D20" s="87"/>
      <c r="E20" s="87">
        <v>338200</v>
      </c>
      <c r="F20" s="66">
        <f t="shared" si="0"/>
        <v>100</v>
      </c>
    </row>
    <row r="21" spans="1:6" ht="66.75" customHeight="1" thickBot="1">
      <c r="A21" s="63" t="s">
        <v>125</v>
      </c>
      <c r="B21" s="64" t="s">
        <v>59</v>
      </c>
      <c r="C21" s="87">
        <v>116148600</v>
      </c>
      <c r="D21" s="87"/>
      <c r="E21" s="87">
        <v>116148600</v>
      </c>
      <c r="F21" s="66">
        <f t="shared" si="0"/>
        <v>100</v>
      </c>
    </row>
    <row r="22" spans="1:6" ht="42.75" customHeight="1" thickBot="1">
      <c r="A22" s="63" t="s">
        <v>126</v>
      </c>
      <c r="B22" s="64" t="s">
        <v>60</v>
      </c>
      <c r="C22" s="109">
        <v>64020600</v>
      </c>
      <c r="D22" s="109"/>
      <c r="E22" s="109">
        <v>64020600</v>
      </c>
      <c r="F22" s="66">
        <f t="shared" si="0"/>
        <v>100</v>
      </c>
    </row>
    <row r="23" spans="1:6" ht="30" customHeight="1" thickBot="1">
      <c r="A23" s="63" t="s">
        <v>127</v>
      </c>
      <c r="B23" s="64" t="s">
        <v>61</v>
      </c>
      <c r="C23" s="109">
        <v>133200</v>
      </c>
      <c r="D23" s="109"/>
      <c r="E23" s="109">
        <v>133200</v>
      </c>
      <c r="F23" s="66">
        <f t="shared" si="0"/>
        <v>100</v>
      </c>
    </row>
    <row r="24" spans="1:6" ht="45.75" customHeight="1" thickBot="1">
      <c r="A24" s="63" t="s">
        <v>128</v>
      </c>
      <c r="B24" s="64" t="s">
        <v>62</v>
      </c>
      <c r="C24" s="109">
        <v>11046800</v>
      </c>
      <c r="D24" s="109"/>
      <c r="E24" s="109">
        <v>11046800</v>
      </c>
      <c r="F24" s="66">
        <f t="shared" si="0"/>
        <v>100</v>
      </c>
    </row>
    <row r="25" spans="1:6" ht="92.25" customHeight="1" thickBot="1">
      <c r="A25" s="63" t="s">
        <v>129</v>
      </c>
      <c r="B25" s="64" t="s">
        <v>63</v>
      </c>
      <c r="C25" s="109">
        <v>1029000</v>
      </c>
      <c r="D25" s="109"/>
      <c r="E25" s="109">
        <v>1029000</v>
      </c>
      <c r="F25" s="66">
        <f t="shared" si="0"/>
        <v>100</v>
      </c>
    </row>
    <row r="26" spans="1:6" ht="67.5" customHeight="1" hidden="1" thickBot="1">
      <c r="A26" s="63" t="s">
        <v>130</v>
      </c>
      <c r="B26" s="64" t="s">
        <v>120</v>
      </c>
      <c r="C26" s="109">
        <v>0</v>
      </c>
      <c r="D26" s="109"/>
      <c r="E26" s="109">
        <v>0</v>
      </c>
      <c r="F26" s="66" t="e">
        <f t="shared" si="0"/>
        <v>#DIV/0!</v>
      </c>
    </row>
    <row r="27" spans="1:6" ht="24" customHeight="1" thickBot="1">
      <c r="A27" s="67"/>
      <c r="B27" s="115" t="s">
        <v>4</v>
      </c>
      <c r="C27" s="116">
        <f>C12+C13+C15+C18+C14+C16+C17</f>
        <v>212877400</v>
      </c>
      <c r="D27" s="116">
        <f>D12+D13+D15+D18+D14+D16+D17</f>
        <v>0</v>
      </c>
      <c r="E27" s="116">
        <f>E12+E13+E15+E18+E14+E16+E17</f>
        <v>211664772.43</v>
      </c>
      <c r="F27" s="117">
        <f t="shared" si="0"/>
        <v>99.43036340635503</v>
      </c>
    </row>
  </sheetData>
  <sheetProtection/>
  <mergeCells count="2">
    <mergeCell ref="A9:F9"/>
    <mergeCell ref="C11:D11"/>
  </mergeCells>
  <printOptions/>
  <pageMargins left="0.5905511811023623" right="0.1968503937007874" top="0.3937007874015748" bottom="0.3937007874015748" header="0.5118110236220472" footer="0.5118110236220472"/>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2022-08-25T12:45:25Z</cp:lastPrinted>
  <dcterms:created xsi:type="dcterms:W3CDTF">1996-10-08T23:32:33Z</dcterms:created>
  <dcterms:modified xsi:type="dcterms:W3CDTF">2022-08-31T13:17:13Z</dcterms:modified>
  <cp:category/>
  <cp:version/>
  <cp:contentType/>
  <cp:contentStatus/>
</cp:coreProperties>
</file>