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<sst xmlns="http://schemas.openxmlformats.org/spreadsheetml/2006/main" count="406" uniqueCount="185">
  <si>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</si>
  <si>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</si>
  <si>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</si>
  <si>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</si>
  <si>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</si>
  <si>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</si>
  <si>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</si>
  <si>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</si>
  <si>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</si>
  <si>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</si>
  <si>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</si>
  <si>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</si>
  <si>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</si>
  <si>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</si>
  <si>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</si>
  <si>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</si>
  <si>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</si>
  <si>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</si>
  <si>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</si>
  <si>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</si>
  <si>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</si>
  <si>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</si>
  <si>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</si>
  <si>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</si>
  <si>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</si>
  <si>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</si>
  <si>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</si>
  <si>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</si>
  <si>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</si>
  <si>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</si>
  <si>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</si>
  <si>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</si>
  <si>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</si>
  <si>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</si>
  <si>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</si>
  <si>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</si>
  <si>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</si>
  <si>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</si>
  <si>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</si>
  <si>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</si>
  <si>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</si>
  <si>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</si>
  <si>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</si>
  <si>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</si>
  <si>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</si>
  <si>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</si>
  <si>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</si>
  <si>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</si>
  <si>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</si>
  <si>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</si>
  <si>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</si>
  <si>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</si>
  <si>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</si>
  <si>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</si>
  <si>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</si>
  <si>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</si>
  <si>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</si>
  <si>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</si>
  <si>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</si>
  <si>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</si>
  <si>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</si>
  <si>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</si>
  <si>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</si>
  <si>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</si>
  <si>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</si>
  <si>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</si>
  <si>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</si>
  <si>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</si>
  <si>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</si>
  <si>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</si>
  <si>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</si>
  <si>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</si>
  <si>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</si>
  <si>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</si>
  <si>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</si>
  <si>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</si>
  <si>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</si>
  <si>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</si>
  <si>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</si>
  <si>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</si>
  <si>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</si>
  <si>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</si>
  <si>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</si>
  <si>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</si>
  <si>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</si>
  <si>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</si>
  <si>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</si>
  <si>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</si>
  <si>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</si>
  <si>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</si>
  <si>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</si>
  <si>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</si>
  <si>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</si>
  <si>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</si>
  <si>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</si>
  <si>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</si>
  <si>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</si>
  <si>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</si>
  <si>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</si>
  <si>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</si>
  <si>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</si>
  <si>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</si>
  <si>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</si>
  <si>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</si>
  <si>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</si>
  <si>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</si>
  <si>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</si>
  <si>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</si>
  <si>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</si>
  <si>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</si>
  <si>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</si>
  <si>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</si>
  <si>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</si>
  <si>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</si>
  <si>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</si>
  <si>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</si>
  <si>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</si>
  <si>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</si>
  <si>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</si>
  <si>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</si>
  <si>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</si>
  <si>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</si>
  <si>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</si>
  <si>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</si>
  <si>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</si>
  <si>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</si>
  <si>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</si>
  <si>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</si>
  <si>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</si>
  <si>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</si>
  <si>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</si>
  <si>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</si>
  <si>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</si>
  <si>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</si>
  <si>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</si>
  <si>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</si>
  <si>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</si>
  <si>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</si>
  <si>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</si>
  <si>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</si>
  <si>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</si>
  <si>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</si>
  <si>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</si>
  <si>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</si>
  <si>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</si>
  <si>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</si>
  <si>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</si>
  <si>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</si>
  <si>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</si>
  <si>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</si>
  <si>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</si>
  <si>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</si>
  <si>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</si>
  <si>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</si>
  <si>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</si>
  <si>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</si>
  <si>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</si>
  <si>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</si>
  <si>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</si>
  <si>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</si>
  <si>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</si>
  <si>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</si>
  <si>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</si>
  <si>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</si>
  <si>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</si>
  <si>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</si>
  <si>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</si>
  <si>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</si>
  <si>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</si>
  <si>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</si>
  <si>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</si>
  <si>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</si>
  <si>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 , д.Сосница)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</si>
  <si>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детской площадки по адресу: Тверская область, Осташковский городской округ, д.Зехново)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</si>
  <si>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д.Третники)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</si>
  <si>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д.Алкатово)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</si>
  <si>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д.Твердякино)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</si>
  <si>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ул.Строителей, д.7 (2 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</si>
  <si>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Микрорайон, д.18 (1этап)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</si>
  <si>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д.Кравотынь)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</si>
  <si>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</si>
  <si>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д.Новые Ельцы)</t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</si>
  <si>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</si>
  <si>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д.Городец)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</si>
  <si>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д.Поребрица)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</si>
</sst>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3"/>
  <sheetViews>
    <sheetView tabSelected="1" zoomScalePageLayoutView="0" workbookViewId="0" topLeftCell="A12">
      <pane ySplit="1065" topLeftCell="A66" activePane="bottomLeft" state="split"/>
      <selection pane="topLeft" activeCell="AB11" sqref="A1:IV16384"/>
      <selection pane="bottomLeft" activeCell="T68" sqref="A68:IV68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79" t="s">
        <v>20</v>
      </c>
      <c r="AH1" s="79"/>
      <c r="AI1" s="79"/>
      <c r="AJ1" s="79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80" t="s">
        <v>79</v>
      </c>
      <c r="AH2" s="80"/>
      <c r="AI2" s="80"/>
      <c r="AJ2" s="80"/>
      <c r="AK2" s="15"/>
      <c r="AL2" s="16"/>
      <c r="AM2" s="16"/>
      <c r="AN2" s="16"/>
      <c r="AO2" s="16"/>
    </row>
    <row r="3" spans="1:42" s="22" customFormat="1" ht="18.75">
      <c r="A3" s="18"/>
      <c r="B3" s="18"/>
      <c r="C3" s="81" t="s">
        <v>55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82" t="s">
        <v>80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84" t="s">
        <v>21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85" t="s">
        <v>56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83" t="s">
        <v>57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83" t="s">
        <v>58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66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73" t="s">
        <v>24</v>
      </c>
      <c r="S11" s="68"/>
      <c r="T11" s="68"/>
      <c r="U11" s="68"/>
      <c r="V11" s="68"/>
      <c r="W11" s="68"/>
      <c r="X11" s="68"/>
      <c r="Y11" s="68"/>
      <c r="Z11" s="68"/>
      <c r="AA11" s="68"/>
      <c r="AB11" s="66" t="s">
        <v>25</v>
      </c>
      <c r="AC11" s="66" t="s">
        <v>26</v>
      </c>
      <c r="AD11" s="67" t="s">
        <v>27</v>
      </c>
      <c r="AE11" s="68"/>
      <c r="AF11" s="68"/>
      <c r="AG11" s="68"/>
      <c r="AH11" s="68"/>
      <c r="AI11" s="77"/>
      <c r="AJ11" s="67" t="s">
        <v>28</v>
      </c>
      <c r="AK11" s="77"/>
      <c r="AL11" s="35"/>
    </row>
    <row r="12" spans="1:38" s="12" customFormat="1" ht="15" customHeight="1">
      <c r="A12" s="66" t="s">
        <v>29</v>
      </c>
      <c r="B12" s="66"/>
      <c r="C12" s="66"/>
      <c r="D12" s="66" t="s">
        <v>30</v>
      </c>
      <c r="E12" s="66"/>
      <c r="F12" s="66" t="s">
        <v>31</v>
      </c>
      <c r="G12" s="66"/>
      <c r="H12" s="67" t="s">
        <v>32</v>
      </c>
      <c r="I12" s="68"/>
      <c r="J12" s="68"/>
      <c r="K12" s="68"/>
      <c r="L12" s="68"/>
      <c r="M12" s="68"/>
      <c r="N12" s="68"/>
      <c r="O12" s="68"/>
      <c r="P12" s="68"/>
      <c r="Q12" s="69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66"/>
      <c r="AC12" s="66"/>
      <c r="AD12" s="70"/>
      <c r="AE12" s="71"/>
      <c r="AF12" s="71"/>
      <c r="AG12" s="71"/>
      <c r="AH12" s="71"/>
      <c r="AI12" s="78"/>
      <c r="AJ12" s="70"/>
      <c r="AK12" s="78"/>
      <c r="AL12" s="35"/>
    </row>
    <row r="13" spans="1:38" s="12" customFormat="1" ht="25.5">
      <c r="A13" s="66"/>
      <c r="B13" s="66"/>
      <c r="C13" s="66"/>
      <c r="D13" s="66"/>
      <c r="E13" s="66"/>
      <c r="F13" s="66"/>
      <c r="G13" s="66"/>
      <c r="H13" s="70"/>
      <c r="I13" s="71"/>
      <c r="J13" s="71"/>
      <c r="K13" s="71"/>
      <c r="L13" s="71"/>
      <c r="M13" s="71"/>
      <c r="N13" s="71"/>
      <c r="O13" s="71"/>
      <c r="P13" s="71"/>
      <c r="Q13" s="72"/>
      <c r="R13" s="76"/>
      <c r="S13" s="71"/>
      <c r="T13" s="71"/>
      <c r="U13" s="71"/>
      <c r="V13" s="71"/>
      <c r="W13" s="71"/>
      <c r="X13" s="71"/>
      <c r="Y13" s="71"/>
      <c r="Z13" s="71"/>
      <c r="AA13" s="71"/>
      <c r="AB13" s="66"/>
      <c r="AC13" s="66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AD23+AD93+AD107+AD144</f>
        <v>60095733.34</v>
      </c>
      <c r="AE15" s="42">
        <f t="shared" si="0"/>
        <v>54889981.900000006</v>
      </c>
      <c r="AF15" s="42">
        <f t="shared" si="0"/>
        <v>25158647.259999998</v>
      </c>
      <c r="AG15" s="42">
        <f t="shared" si="0"/>
        <v>24658647.259999998</v>
      </c>
      <c r="AH15" s="42">
        <f t="shared" si="0"/>
        <v>24658647.259999998</v>
      </c>
      <c r="AI15" s="42">
        <f t="shared" si="0"/>
        <v>24658647.259999998</v>
      </c>
      <c r="AJ15" s="42">
        <f>SUM(AD15:AI15)</f>
        <v>214120304.27999997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7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17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19201564.8</v>
      </c>
      <c r="AE23" s="5">
        <f t="shared" si="1"/>
        <v>18185125.55</v>
      </c>
      <c r="AF23" s="5">
        <f t="shared" si="1"/>
        <v>8908639.17</v>
      </c>
      <c r="AG23" s="5">
        <f t="shared" si="1"/>
        <v>8408639.17</v>
      </c>
      <c r="AH23" s="5">
        <f t="shared" si="1"/>
        <v>8408639.17</v>
      </c>
      <c r="AI23" s="5">
        <f t="shared" si="1"/>
        <v>8408639.17</v>
      </c>
      <c r="AJ23" s="5">
        <f>SUM(AD23:AI23)</f>
        <v>71521247.03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12878829.98</v>
      </c>
      <c r="AE24" s="5">
        <f t="shared" si="2"/>
        <v>13698299.06</v>
      </c>
      <c r="AF24" s="5">
        <f t="shared" si="2"/>
        <v>8908639.17</v>
      </c>
      <c r="AG24" s="5">
        <f t="shared" si="2"/>
        <v>8408639.17</v>
      </c>
      <c r="AH24" s="5">
        <f t="shared" si="2"/>
        <v>8408639.17</v>
      </c>
      <c r="AI24" s="5">
        <f t="shared" si="2"/>
        <v>8408639.17</v>
      </c>
      <c r="AJ24" s="5">
        <f>SUM(AD24:AI24)</f>
        <v>60711685.720000006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85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3576546.83</v>
      </c>
      <c r="AE27" s="5">
        <v>3718299.06</v>
      </c>
      <c r="AF27" s="5">
        <v>2880000</v>
      </c>
      <c r="AG27" s="5">
        <v>2880000</v>
      </c>
      <c r="AH27" s="5">
        <v>2880000</v>
      </c>
      <c r="AI27" s="5">
        <v>2880000</v>
      </c>
      <c r="AJ27" s="5">
        <f>SUM(AD27:AI27)</f>
        <v>18814845.89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85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263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279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9200000</v>
      </c>
      <c r="AF32" s="5">
        <v>6028639.17</v>
      </c>
      <c r="AG32" s="5">
        <v>5528639.17</v>
      </c>
      <c r="AH32" s="5">
        <v>5528639.17</v>
      </c>
      <c r="AI32" s="5">
        <v>5528639.17</v>
      </c>
      <c r="AJ32" s="5">
        <f t="shared" si="3"/>
        <v>40433119.830000006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780000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1463720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AD36+AD39+AD42+AD45+AD48+AD51+AD54+AD57+AD60+AD63+AD37+AD40+AD43+AD46+AD49+AD52+AD55+AD58+AD61+AD64+AD68+AD71+AD74+AD77+AD80+AD83+AD86+AD89</f>
        <v>6322734.82</v>
      </c>
      <c r="AE34" s="5">
        <f>AE36+AE39+AE42+AE45+AE48+AE51+AE54+AE57+AE60+AE63+AE37+AE40+AE43+AE46+AE49+AE52+AE55+AE58+AE61+AE64+AE68+AE69+AE71+AE74+AE77+AE80+AE83+AE86+AE89+AE72+AE75+AE78+AE81+AE84+AE87+AE90</f>
        <v>4486826.49</v>
      </c>
      <c r="AF34" s="5">
        <f>AF36+AF39+AF42+AF45+AF48+AF51+AF54+AF57+AF60+AF63+AF37+AF40+AF43+AF46+AF49+AF52+AF55+AF58+AF61+AF64+AF68+AF71+AF74+AF77+AF80+AF83+AF86</f>
        <v>0</v>
      </c>
      <c r="AG34" s="5">
        <f>AG36+AG39+AG42+AG45+AG48+AG51+AG54+AG57+AG60+AG63+AG37+AG40+AG43+AG46+AG49+AG52+AG55+AG58+AG61+AG64+AG68+AG71+AG74+AG77+AG80+AG83+AG86</f>
        <v>0</v>
      </c>
      <c r="AH34" s="5">
        <f>AH36+AH39+AH42+AH45+AH48+AH51+AH54+AH57+AH60+AH63+AH37+AH40+AH43+AH46+AH49+AH52+AH55+AH58+AH61+AH64+AH68+AH71+AH74+AH77+AH80+AH83+AH86</f>
        <v>0</v>
      </c>
      <c r="AI34" s="5">
        <f>AI36+AI39+AI42+AI45+AI48+AI51+AI54+AI57+AI60+AI63+AI37+AI40+AI43+AI46+AI49+AI52+AI55+AI58+AI61+AI64+AI68+AI71+AI74+AI77+AI80+AI83+AI86</f>
        <v>0</v>
      </c>
      <c r="AJ34" s="5">
        <f t="shared" si="3"/>
        <v>10809561.31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23510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23510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24783.91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24783.91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23688.61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23688.61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91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27117.09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52117.09</v>
      </c>
      <c r="AK68" s="2">
        <v>2023</v>
      </c>
      <c r="AL68" s="13"/>
    </row>
    <row r="69" spans="1:38" s="12" customFormat="1" ht="48">
      <c r="A69" s="48">
        <v>0</v>
      </c>
      <c r="B69" s="48">
        <v>2</v>
      </c>
      <c r="C69" s="48">
        <v>7</v>
      </c>
      <c r="D69" s="49">
        <v>0</v>
      </c>
      <c r="E69" s="49">
        <v>5</v>
      </c>
      <c r="F69" s="49">
        <v>0</v>
      </c>
      <c r="G69" s="49">
        <v>3</v>
      </c>
      <c r="H69" s="49">
        <v>1</v>
      </c>
      <c r="I69" s="49">
        <v>0</v>
      </c>
      <c r="J69" s="49">
        <v>1</v>
      </c>
      <c r="K69" s="49">
        <v>0</v>
      </c>
      <c r="L69" s="48">
        <v>1</v>
      </c>
      <c r="M69" s="48">
        <v>1</v>
      </c>
      <c r="N69" s="48">
        <v>9</v>
      </c>
      <c r="O69" s="48">
        <v>0</v>
      </c>
      <c r="P69" s="48">
        <v>2</v>
      </c>
      <c r="Q69" s="48">
        <v>5</v>
      </c>
      <c r="R69" s="65">
        <v>1</v>
      </c>
      <c r="S69" s="65">
        <v>0</v>
      </c>
      <c r="T69" s="65">
        <v>1</v>
      </c>
      <c r="U69" s="65">
        <v>0</v>
      </c>
      <c r="V69" s="65">
        <v>2</v>
      </c>
      <c r="W69" s="65">
        <v>0</v>
      </c>
      <c r="X69" s="65">
        <v>0</v>
      </c>
      <c r="Y69" s="65">
        <v>1</v>
      </c>
      <c r="Z69" s="65">
        <v>2</v>
      </c>
      <c r="AA69" s="65">
        <v>0</v>
      </c>
      <c r="AB69" s="10" t="s">
        <v>172</v>
      </c>
      <c r="AC69" s="41" t="s">
        <v>37</v>
      </c>
      <c r="AD69" s="5">
        <v>0</v>
      </c>
      <c r="AE69" s="5">
        <v>230534.47</v>
      </c>
      <c r="AF69" s="4">
        <v>0</v>
      </c>
      <c r="AG69" s="4">
        <v>0</v>
      </c>
      <c r="AH69" s="4">
        <v>0</v>
      </c>
      <c r="AI69" s="4">
        <v>0</v>
      </c>
      <c r="AJ69" s="5">
        <f t="shared" si="6"/>
        <v>230534.47</v>
      </c>
      <c r="AK69" s="2">
        <v>2023</v>
      </c>
      <c r="AL69" s="13"/>
    </row>
    <row r="70" spans="1:38" s="12" customFormat="1" ht="24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2</v>
      </c>
      <c r="AA70" s="36">
        <v>1</v>
      </c>
      <c r="AB70" s="47" t="s">
        <v>143</v>
      </c>
      <c r="AC70" s="41" t="s">
        <v>39</v>
      </c>
      <c r="AD70" s="4">
        <v>1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2</v>
      </c>
      <c r="AK70" s="2">
        <v>2022</v>
      </c>
      <c r="AL70" s="13"/>
    </row>
    <row r="71" spans="1:38" s="12" customFormat="1" ht="48">
      <c r="A71" s="48">
        <v>0</v>
      </c>
      <c r="B71" s="48">
        <v>2</v>
      </c>
      <c r="C71" s="48">
        <v>7</v>
      </c>
      <c r="D71" s="49">
        <v>0</v>
      </c>
      <c r="E71" s="49">
        <v>5</v>
      </c>
      <c r="F71" s="49">
        <v>0</v>
      </c>
      <c r="G71" s="49">
        <v>3</v>
      </c>
      <c r="H71" s="49">
        <v>1</v>
      </c>
      <c r="I71" s="49">
        <v>0</v>
      </c>
      <c r="J71" s="49">
        <v>1</v>
      </c>
      <c r="K71" s="49">
        <v>0</v>
      </c>
      <c r="L71" s="48">
        <v>1</v>
      </c>
      <c r="M71" s="48" t="s">
        <v>0</v>
      </c>
      <c r="N71" s="48">
        <v>9</v>
      </c>
      <c r="O71" s="48">
        <v>0</v>
      </c>
      <c r="P71" s="48">
        <v>2</v>
      </c>
      <c r="Q71" s="48">
        <v>6</v>
      </c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0</v>
      </c>
      <c r="AB71" s="47" t="s">
        <v>144</v>
      </c>
      <c r="AC71" s="41" t="s">
        <v>37</v>
      </c>
      <c r="AD71" s="5">
        <v>45000</v>
      </c>
      <c r="AE71" s="5">
        <v>85066.78</v>
      </c>
      <c r="AF71" s="4">
        <v>0</v>
      </c>
      <c r="AG71" s="4">
        <v>0</v>
      </c>
      <c r="AH71" s="4">
        <v>0</v>
      </c>
      <c r="AI71" s="4">
        <v>0</v>
      </c>
      <c r="AJ71" s="5">
        <f t="shared" si="6"/>
        <v>130066.78</v>
      </c>
      <c r="AK71" s="2">
        <v>2023</v>
      </c>
      <c r="AL71" s="13"/>
    </row>
    <row r="72" spans="1:38" s="12" customFormat="1" ht="36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>
        <v>1</v>
      </c>
      <c r="N72" s="48">
        <v>9</v>
      </c>
      <c r="O72" s="48">
        <v>0</v>
      </c>
      <c r="P72" s="48">
        <v>2</v>
      </c>
      <c r="Q72" s="48">
        <v>6</v>
      </c>
      <c r="R72" s="65">
        <v>1</v>
      </c>
      <c r="S72" s="65">
        <v>0</v>
      </c>
      <c r="T72" s="65">
        <v>1</v>
      </c>
      <c r="U72" s="65">
        <v>0</v>
      </c>
      <c r="V72" s="65">
        <v>2</v>
      </c>
      <c r="W72" s="65">
        <v>0</v>
      </c>
      <c r="X72" s="65">
        <v>0</v>
      </c>
      <c r="Y72" s="65">
        <v>1</v>
      </c>
      <c r="Z72" s="65">
        <v>3</v>
      </c>
      <c r="AA72" s="65">
        <v>0</v>
      </c>
      <c r="AB72" s="10" t="s">
        <v>173</v>
      </c>
      <c r="AC72" s="41" t="s">
        <v>37</v>
      </c>
      <c r="AD72" s="5">
        <v>0</v>
      </c>
      <c r="AE72" s="5">
        <v>861758.77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861758.77</v>
      </c>
      <c r="AK72" s="2">
        <v>2023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3</v>
      </c>
      <c r="AA73" s="36">
        <v>1</v>
      </c>
      <c r="AB73" s="47" t="s">
        <v>146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7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4</v>
      </c>
      <c r="AA74" s="36">
        <v>0</v>
      </c>
      <c r="AB74" s="47" t="s">
        <v>145</v>
      </c>
      <c r="AC74" s="41" t="s">
        <v>37</v>
      </c>
      <c r="AD74" s="5">
        <v>25000</v>
      </c>
      <c r="AE74" s="5">
        <v>26410.66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51410.66</v>
      </c>
      <c r="AK74" s="2">
        <v>2023</v>
      </c>
      <c r="AL74" s="13"/>
    </row>
    <row r="75" spans="1:38" s="12" customFormat="1" ht="48">
      <c r="A75" s="48">
        <v>0</v>
      </c>
      <c r="B75" s="48">
        <v>2</v>
      </c>
      <c r="C75" s="48">
        <v>7</v>
      </c>
      <c r="D75" s="49">
        <v>0</v>
      </c>
      <c r="E75" s="49">
        <v>5</v>
      </c>
      <c r="F75" s="49">
        <v>0</v>
      </c>
      <c r="G75" s="49">
        <v>3</v>
      </c>
      <c r="H75" s="49">
        <v>1</v>
      </c>
      <c r="I75" s="49">
        <v>0</v>
      </c>
      <c r="J75" s="49">
        <v>1</v>
      </c>
      <c r="K75" s="49">
        <v>0</v>
      </c>
      <c r="L75" s="48">
        <v>1</v>
      </c>
      <c r="M75" s="48">
        <v>1</v>
      </c>
      <c r="N75" s="48">
        <v>9</v>
      </c>
      <c r="O75" s="48">
        <v>0</v>
      </c>
      <c r="P75" s="48">
        <v>2</v>
      </c>
      <c r="Q75" s="48">
        <v>7</v>
      </c>
      <c r="R75" s="65">
        <v>1</v>
      </c>
      <c r="S75" s="65">
        <v>0</v>
      </c>
      <c r="T75" s="65">
        <v>1</v>
      </c>
      <c r="U75" s="65">
        <v>0</v>
      </c>
      <c r="V75" s="65">
        <v>2</v>
      </c>
      <c r="W75" s="65">
        <v>0</v>
      </c>
      <c r="X75" s="65">
        <v>0</v>
      </c>
      <c r="Y75" s="65">
        <v>1</v>
      </c>
      <c r="Z75" s="65">
        <v>4</v>
      </c>
      <c r="AA75" s="65">
        <v>0</v>
      </c>
      <c r="AB75" s="10" t="s">
        <v>174</v>
      </c>
      <c r="AC75" s="41" t="s">
        <v>37</v>
      </c>
      <c r="AD75" s="5">
        <v>0</v>
      </c>
      <c r="AE75" s="5">
        <v>228271.46</v>
      </c>
      <c r="AF75" s="4">
        <v>0</v>
      </c>
      <c r="AG75" s="4">
        <v>0</v>
      </c>
      <c r="AH75" s="4">
        <v>0</v>
      </c>
      <c r="AI75" s="4">
        <v>0</v>
      </c>
      <c r="AJ75" s="5">
        <f t="shared" si="6"/>
        <v>228271.46</v>
      </c>
      <c r="AK75" s="2">
        <v>2023</v>
      </c>
      <c r="AL75" s="13"/>
    </row>
    <row r="76" spans="1:38" s="12" customFormat="1" ht="24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8"/>
      <c r="M76" s="48"/>
      <c r="N76" s="48"/>
      <c r="O76" s="48"/>
      <c r="P76" s="48"/>
      <c r="Q76" s="48"/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4</v>
      </c>
      <c r="AA76" s="36">
        <v>1</v>
      </c>
      <c r="AB76" s="47" t="s">
        <v>147</v>
      </c>
      <c r="AC76" s="41" t="s">
        <v>39</v>
      </c>
      <c r="AD76" s="4">
        <v>1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2</v>
      </c>
      <c r="AK76" s="2">
        <v>2022</v>
      </c>
      <c r="AL76" s="13"/>
    </row>
    <row r="77" spans="1:38" s="12" customFormat="1" ht="48">
      <c r="A77" s="48">
        <v>0</v>
      </c>
      <c r="B77" s="48">
        <v>2</v>
      </c>
      <c r="C77" s="48">
        <v>7</v>
      </c>
      <c r="D77" s="49">
        <v>0</v>
      </c>
      <c r="E77" s="49">
        <v>5</v>
      </c>
      <c r="F77" s="49">
        <v>0</v>
      </c>
      <c r="G77" s="49">
        <v>3</v>
      </c>
      <c r="H77" s="49">
        <v>1</v>
      </c>
      <c r="I77" s="49">
        <v>0</v>
      </c>
      <c r="J77" s="49">
        <v>1</v>
      </c>
      <c r="K77" s="49">
        <v>0</v>
      </c>
      <c r="L77" s="48">
        <v>1</v>
      </c>
      <c r="M77" s="48" t="s">
        <v>0</v>
      </c>
      <c r="N77" s="48">
        <v>9</v>
      </c>
      <c r="O77" s="48">
        <v>0</v>
      </c>
      <c r="P77" s="48">
        <v>2</v>
      </c>
      <c r="Q77" s="48">
        <v>8</v>
      </c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5</v>
      </c>
      <c r="AA77" s="36">
        <v>0</v>
      </c>
      <c r="AB77" s="47" t="s">
        <v>148</v>
      </c>
      <c r="AC77" s="41" t="s">
        <v>37</v>
      </c>
      <c r="AD77" s="5">
        <v>25000</v>
      </c>
      <c r="AE77" s="5">
        <v>25266.54</v>
      </c>
      <c r="AF77" s="4">
        <v>0</v>
      </c>
      <c r="AG77" s="4">
        <v>0</v>
      </c>
      <c r="AH77" s="4">
        <v>0</v>
      </c>
      <c r="AI77" s="4">
        <v>0</v>
      </c>
      <c r="AJ77" s="5">
        <f t="shared" si="6"/>
        <v>50266.54</v>
      </c>
      <c r="AK77" s="2">
        <v>2023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>
        <v>1</v>
      </c>
      <c r="N78" s="48">
        <v>9</v>
      </c>
      <c r="O78" s="48">
        <v>0</v>
      </c>
      <c r="P78" s="48">
        <v>2</v>
      </c>
      <c r="Q78" s="48">
        <v>8</v>
      </c>
      <c r="R78" s="65">
        <v>1</v>
      </c>
      <c r="S78" s="65">
        <v>0</v>
      </c>
      <c r="T78" s="65">
        <v>1</v>
      </c>
      <c r="U78" s="65">
        <v>0</v>
      </c>
      <c r="V78" s="65">
        <v>2</v>
      </c>
      <c r="W78" s="65">
        <v>0</v>
      </c>
      <c r="X78" s="65">
        <v>0</v>
      </c>
      <c r="Y78" s="65">
        <v>1</v>
      </c>
      <c r="Z78" s="65">
        <v>5</v>
      </c>
      <c r="AA78" s="65">
        <v>0</v>
      </c>
      <c r="AB78" s="10" t="s">
        <v>175</v>
      </c>
      <c r="AC78" s="41" t="s">
        <v>37</v>
      </c>
      <c r="AD78" s="5">
        <v>0</v>
      </c>
      <c r="AE78" s="5">
        <v>226764.34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226764.34</v>
      </c>
      <c r="AK78" s="2">
        <v>2023</v>
      </c>
      <c r="AL78" s="13"/>
    </row>
    <row r="79" spans="1:38" s="12" customFormat="1" ht="24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5</v>
      </c>
      <c r="AA79" s="36">
        <v>1</v>
      </c>
      <c r="AB79" s="47" t="s">
        <v>149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2022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2</v>
      </c>
      <c r="Q80" s="48">
        <v>9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6</v>
      </c>
      <c r="AA80" s="36">
        <v>0</v>
      </c>
      <c r="AB80" s="47" t="s">
        <v>150</v>
      </c>
      <c r="AC80" s="41" t="s">
        <v>37</v>
      </c>
      <c r="AD80" s="5">
        <v>25000</v>
      </c>
      <c r="AE80" s="5">
        <v>25139.93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50139.93</v>
      </c>
      <c r="AK80" s="2">
        <v>2023</v>
      </c>
      <c r="AL80" s="13"/>
    </row>
    <row r="81" spans="1:38" s="12" customFormat="1" ht="48">
      <c r="A81" s="48">
        <v>0</v>
      </c>
      <c r="B81" s="48">
        <v>2</v>
      </c>
      <c r="C81" s="48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0</v>
      </c>
      <c r="J81" s="49">
        <v>1</v>
      </c>
      <c r="K81" s="49">
        <v>0</v>
      </c>
      <c r="L81" s="48">
        <v>1</v>
      </c>
      <c r="M81" s="48">
        <v>1</v>
      </c>
      <c r="N81" s="48">
        <v>9</v>
      </c>
      <c r="O81" s="48">
        <v>0</v>
      </c>
      <c r="P81" s="48">
        <v>2</v>
      </c>
      <c r="Q81" s="48">
        <v>9</v>
      </c>
      <c r="R81" s="65">
        <v>1</v>
      </c>
      <c r="S81" s="65">
        <v>0</v>
      </c>
      <c r="T81" s="65">
        <v>1</v>
      </c>
      <c r="U81" s="65">
        <v>0</v>
      </c>
      <c r="V81" s="65">
        <v>2</v>
      </c>
      <c r="W81" s="65">
        <v>0</v>
      </c>
      <c r="X81" s="65">
        <v>0</v>
      </c>
      <c r="Y81" s="65">
        <v>1</v>
      </c>
      <c r="Z81" s="65">
        <v>6</v>
      </c>
      <c r="AA81" s="65">
        <v>0</v>
      </c>
      <c r="AB81" s="10" t="s">
        <v>176</v>
      </c>
      <c r="AC81" s="41" t="s">
        <v>37</v>
      </c>
      <c r="AD81" s="5">
        <v>0</v>
      </c>
      <c r="AE81" s="5">
        <v>234899.33</v>
      </c>
      <c r="AF81" s="4">
        <v>0</v>
      </c>
      <c r="AG81" s="4">
        <v>0</v>
      </c>
      <c r="AH81" s="4">
        <v>0</v>
      </c>
      <c r="AI81" s="4">
        <v>0</v>
      </c>
      <c r="AJ81" s="5">
        <f t="shared" si="6"/>
        <v>234899.33</v>
      </c>
      <c r="AK81" s="2">
        <v>2023</v>
      </c>
      <c r="AL81" s="13"/>
    </row>
    <row r="82" spans="1:38" s="12" customFormat="1" ht="24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8"/>
      <c r="M82" s="48"/>
      <c r="N82" s="48"/>
      <c r="O82" s="48"/>
      <c r="P82" s="48"/>
      <c r="Q82" s="48"/>
      <c r="R82" s="36">
        <v>1</v>
      </c>
      <c r="S82" s="36">
        <v>0</v>
      </c>
      <c r="T82" s="36">
        <v>1</v>
      </c>
      <c r="U82" s="36">
        <v>0</v>
      </c>
      <c r="V82" s="36">
        <v>2</v>
      </c>
      <c r="W82" s="36">
        <v>0</v>
      </c>
      <c r="X82" s="36">
        <v>0</v>
      </c>
      <c r="Y82" s="36">
        <v>1</v>
      </c>
      <c r="Z82" s="36">
        <v>6</v>
      </c>
      <c r="AA82" s="36">
        <v>1</v>
      </c>
      <c r="AB82" s="47" t="s">
        <v>151</v>
      </c>
      <c r="AC82" s="41" t="s">
        <v>39</v>
      </c>
      <c r="AD82" s="4">
        <v>1</v>
      </c>
      <c r="AE82" s="4">
        <v>1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2">
        <v>2022</v>
      </c>
      <c r="AL82" s="13"/>
    </row>
    <row r="83" spans="1:38" s="12" customFormat="1" ht="48">
      <c r="A83" s="48">
        <v>0</v>
      </c>
      <c r="B83" s="48">
        <v>2</v>
      </c>
      <c r="C83" s="48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0</v>
      </c>
      <c r="J83" s="49">
        <v>1</v>
      </c>
      <c r="K83" s="49">
        <v>0</v>
      </c>
      <c r="L83" s="48">
        <v>1</v>
      </c>
      <c r="M83" s="48" t="s">
        <v>0</v>
      </c>
      <c r="N83" s="48">
        <v>9</v>
      </c>
      <c r="O83" s="48">
        <v>0</v>
      </c>
      <c r="P83" s="48">
        <v>3</v>
      </c>
      <c r="Q83" s="48">
        <v>0</v>
      </c>
      <c r="R83" s="36">
        <v>1</v>
      </c>
      <c r="S83" s="36">
        <v>0</v>
      </c>
      <c r="T83" s="36">
        <v>1</v>
      </c>
      <c r="U83" s="36">
        <v>0</v>
      </c>
      <c r="V83" s="36">
        <v>2</v>
      </c>
      <c r="W83" s="36">
        <v>0</v>
      </c>
      <c r="X83" s="36">
        <v>0</v>
      </c>
      <c r="Y83" s="36">
        <v>1</v>
      </c>
      <c r="Z83" s="36">
        <v>7</v>
      </c>
      <c r="AA83" s="36">
        <v>0</v>
      </c>
      <c r="AB83" s="47" t="s">
        <v>171</v>
      </c>
      <c r="AC83" s="41" t="s">
        <v>37</v>
      </c>
      <c r="AD83" s="5">
        <v>3315.96</v>
      </c>
      <c r="AE83" s="5">
        <v>221772.16</v>
      </c>
      <c r="AF83" s="4">
        <v>0</v>
      </c>
      <c r="AG83" s="4">
        <v>0</v>
      </c>
      <c r="AH83" s="4">
        <v>0</v>
      </c>
      <c r="AI83" s="4">
        <v>0</v>
      </c>
      <c r="AJ83" s="5">
        <f t="shared" si="6"/>
        <v>225088.12</v>
      </c>
      <c r="AK83" s="2">
        <v>2023</v>
      </c>
      <c r="AL83" s="13"/>
    </row>
    <row r="84" spans="1:38" s="12" customFormat="1" ht="48">
      <c r="A84" s="48">
        <v>0</v>
      </c>
      <c r="B84" s="48">
        <v>2</v>
      </c>
      <c r="C84" s="48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0</v>
      </c>
      <c r="J84" s="49">
        <v>1</v>
      </c>
      <c r="K84" s="49">
        <v>0</v>
      </c>
      <c r="L84" s="48">
        <v>1</v>
      </c>
      <c r="M84" s="48">
        <v>1</v>
      </c>
      <c r="N84" s="48">
        <v>9</v>
      </c>
      <c r="O84" s="48">
        <v>0</v>
      </c>
      <c r="P84" s="48">
        <v>3</v>
      </c>
      <c r="Q84" s="48">
        <v>0</v>
      </c>
      <c r="R84" s="65">
        <v>1</v>
      </c>
      <c r="S84" s="65">
        <v>0</v>
      </c>
      <c r="T84" s="65">
        <v>1</v>
      </c>
      <c r="U84" s="65">
        <v>0</v>
      </c>
      <c r="V84" s="65">
        <v>2</v>
      </c>
      <c r="W84" s="65">
        <v>0</v>
      </c>
      <c r="X84" s="65">
        <v>0</v>
      </c>
      <c r="Y84" s="65">
        <v>1</v>
      </c>
      <c r="Z84" s="65">
        <v>7</v>
      </c>
      <c r="AA84" s="65">
        <v>0</v>
      </c>
      <c r="AB84" s="10" t="s">
        <v>177</v>
      </c>
      <c r="AC84" s="41" t="s">
        <v>37</v>
      </c>
      <c r="AD84" s="5">
        <v>0</v>
      </c>
      <c r="AE84" s="5">
        <v>195726.49</v>
      </c>
      <c r="AF84" s="4">
        <v>0</v>
      </c>
      <c r="AG84" s="4">
        <v>0</v>
      </c>
      <c r="AH84" s="4">
        <v>0</v>
      </c>
      <c r="AI84" s="4">
        <v>0</v>
      </c>
      <c r="AJ84" s="5">
        <f t="shared" si="6"/>
        <v>195726.49</v>
      </c>
      <c r="AK84" s="2">
        <v>2023</v>
      </c>
      <c r="AL84" s="13"/>
    </row>
    <row r="85" spans="1:38" s="12" customFormat="1" ht="15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8"/>
      <c r="M85" s="48"/>
      <c r="N85" s="48"/>
      <c r="O85" s="48"/>
      <c r="P85" s="48"/>
      <c r="Q85" s="48"/>
      <c r="R85" s="36">
        <v>1</v>
      </c>
      <c r="S85" s="36">
        <v>0</v>
      </c>
      <c r="T85" s="36">
        <v>1</v>
      </c>
      <c r="U85" s="36">
        <v>0</v>
      </c>
      <c r="V85" s="36">
        <v>2</v>
      </c>
      <c r="W85" s="36">
        <v>0</v>
      </c>
      <c r="X85" s="36">
        <v>0</v>
      </c>
      <c r="Y85" s="36">
        <v>1</v>
      </c>
      <c r="Z85" s="36">
        <v>7</v>
      </c>
      <c r="AA85" s="36">
        <v>1</v>
      </c>
      <c r="AB85" s="47" t="s">
        <v>166</v>
      </c>
      <c r="AC85" s="41" t="s">
        <v>39</v>
      </c>
      <c r="AD85" s="4">
        <v>1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2</v>
      </c>
      <c r="AK85" s="2">
        <v>2023</v>
      </c>
      <c r="AL85" s="13"/>
    </row>
    <row r="86" spans="1:38" s="12" customFormat="1" ht="48">
      <c r="A86" s="48">
        <v>0</v>
      </c>
      <c r="B86" s="48">
        <v>2</v>
      </c>
      <c r="C86" s="48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0</v>
      </c>
      <c r="J86" s="49">
        <v>1</v>
      </c>
      <c r="K86" s="49">
        <v>0</v>
      </c>
      <c r="L86" s="48">
        <v>1</v>
      </c>
      <c r="M86" s="48" t="s">
        <v>0</v>
      </c>
      <c r="N86" s="48">
        <v>9</v>
      </c>
      <c r="O86" s="48">
        <v>0</v>
      </c>
      <c r="P86" s="48">
        <v>3</v>
      </c>
      <c r="Q86" s="48">
        <v>1</v>
      </c>
      <c r="R86" s="36">
        <v>1</v>
      </c>
      <c r="S86" s="36">
        <v>0</v>
      </c>
      <c r="T86" s="36">
        <v>1</v>
      </c>
      <c r="U86" s="36">
        <v>0</v>
      </c>
      <c r="V86" s="36">
        <v>2</v>
      </c>
      <c r="W86" s="36">
        <v>0</v>
      </c>
      <c r="X86" s="36">
        <v>0</v>
      </c>
      <c r="Y86" s="36">
        <v>1</v>
      </c>
      <c r="Z86" s="36">
        <v>8</v>
      </c>
      <c r="AA86" s="36">
        <v>0</v>
      </c>
      <c r="AB86" s="47" t="s">
        <v>167</v>
      </c>
      <c r="AC86" s="41" t="s">
        <v>37</v>
      </c>
      <c r="AD86" s="5">
        <v>60000</v>
      </c>
      <c r="AE86" s="5">
        <v>1015619.64</v>
      </c>
      <c r="AF86" s="4">
        <v>0</v>
      </c>
      <c r="AG86" s="4">
        <v>0</v>
      </c>
      <c r="AH86" s="4">
        <v>0</v>
      </c>
      <c r="AI86" s="4">
        <v>0</v>
      </c>
      <c r="AJ86" s="5">
        <f t="shared" si="6"/>
        <v>1075619.6400000001</v>
      </c>
      <c r="AK86" s="2">
        <v>2023</v>
      </c>
      <c r="AL86" s="13"/>
    </row>
    <row r="87" spans="1:38" s="12" customFormat="1" ht="48">
      <c r="A87" s="48">
        <v>0</v>
      </c>
      <c r="B87" s="48">
        <v>2</v>
      </c>
      <c r="C87" s="48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0</v>
      </c>
      <c r="J87" s="49">
        <v>1</v>
      </c>
      <c r="K87" s="49">
        <v>0</v>
      </c>
      <c r="L87" s="48">
        <v>1</v>
      </c>
      <c r="M87" s="48">
        <v>1</v>
      </c>
      <c r="N87" s="48">
        <v>9</v>
      </c>
      <c r="O87" s="48">
        <v>0</v>
      </c>
      <c r="P87" s="48">
        <v>3</v>
      </c>
      <c r="Q87" s="48">
        <v>1</v>
      </c>
      <c r="R87" s="65">
        <v>1</v>
      </c>
      <c r="S87" s="65">
        <v>0</v>
      </c>
      <c r="T87" s="65">
        <v>1</v>
      </c>
      <c r="U87" s="65">
        <v>0</v>
      </c>
      <c r="V87" s="65">
        <v>2</v>
      </c>
      <c r="W87" s="65">
        <v>0</v>
      </c>
      <c r="X87" s="65">
        <v>0</v>
      </c>
      <c r="Y87" s="65">
        <v>1</v>
      </c>
      <c r="Z87" s="65">
        <v>8</v>
      </c>
      <c r="AA87" s="65">
        <v>0</v>
      </c>
      <c r="AB87" s="10" t="s">
        <v>178</v>
      </c>
      <c r="AC87" s="41" t="s">
        <v>37</v>
      </c>
      <c r="AD87" s="5">
        <v>0</v>
      </c>
      <c r="AE87" s="5">
        <v>788597.39</v>
      </c>
      <c r="AF87" s="4">
        <v>0</v>
      </c>
      <c r="AG87" s="4">
        <v>0</v>
      </c>
      <c r="AH87" s="4">
        <v>0</v>
      </c>
      <c r="AI87" s="4">
        <v>0</v>
      </c>
      <c r="AJ87" s="5">
        <f t="shared" si="6"/>
        <v>788597.39</v>
      </c>
      <c r="AK87" s="2">
        <v>2023</v>
      </c>
      <c r="AL87" s="13"/>
    </row>
    <row r="88" spans="1:38" s="12" customFormat="1" ht="15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8"/>
      <c r="M88" s="48"/>
      <c r="N88" s="48"/>
      <c r="O88" s="48"/>
      <c r="P88" s="48"/>
      <c r="Q88" s="48"/>
      <c r="R88" s="36">
        <v>1</v>
      </c>
      <c r="S88" s="36">
        <v>0</v>
      </c>
      <c r="T88" s="36">
        <v>1</v>
      </c>
      <c r="U88" s="36">
        <v>0</v>
      </c>
      <c r="V88" s="36">
        <v>2</v>
      </c>
      <c r="W88" s="36">
        <v>0</v>
      </c>
      <c r="X88" s="36">
        <v>0</v>
      </c>
      <c r="Y88" s="36">
        <v>1</v>
      </c>
      <c r="Z88" s="36">
        <v>8</v>
      </c>
      <c r="AA88" s="36">
        <v>1</v>
      </c>
      <c r="AB88" s="47" t="s">
        <v>168</v>
      </c>
      <c r="AC88" s="41" t="s">
        <v>39</v>
      </c>
      <c r="AD88" s="4">
        <v>1</v>
      </c>
      <c r="AE88" s="4">
        <v>1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2</v>
      </c>
      <c r="AK88" s="2">
        <v>2023</v>
      </c>
      <c r="AL88" s="13"/>
    </row>
    <row r="89" spans="1:38" s="12" customFormat="1" ht="48">
      <c r="A89" s="48">
        <v>0</v>
      </c>
      <c r="B89" s="48">
        <v>2</v>
      </c>
      <c r="C89" s="48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0</v>
      </c>
      <c r="J89" s="49">
        <v>1</v>
      </c>
      <c r="K89" s="49">
        <v>0</v>
      </c>
      <c r="L89" s="48">
        <v>1</v>
      </c>
      <c r="M89" s="48" t="s">
        <v>0</v>
      </c>
      <c r="N89" s="48">
        <v>9</v>
      </c>
      <c r="O89" s="48">
        <v>0</v>
      </c>
      <c r="P89" s="48">
        <v>3</v>
      </c>
      <c r="Q89" s="48">
        <v>6</v>
      </c>
      <c r="R89" s="64">
        <v>1</v>
      </c>
      <c r="S89" s="64">
        <v>0</v>
      </c>
      <c r="T89" s="64">
        <v>1</v>
      </c>
      <c r="U89" s="64">
        <v>0</v>
      </c>
      <c r="V89" s="64">
        <v>2</v>
      </c>
      <c r="W89" s="64">
        <v>0</v>
      </c>
      <c r="X89" s="64">
        <v>0</v>
      </c>
      <c r="Y89" s="64">
        <v>1</v>
      </c>
      <c r="Z89" s="64">
        <v>9</v>
      </c>
      <c r="AA89" s="64">
        <v>0</v>
      </c>
      <c r="AB89" s="47" t="s">
        <v>169</v>
      </c>
      <c r="AC89" s="41" t="s">
        <v>37</v>
      </c>
      <c r="AD89" s="5">
        <v>30000</v>
      </c>
      <c r="AE89" s="5">
        <v>26721.24</v>
      </c>
      <c r="AF89" s="4">
        <v>0</v>
      </c>
      <c r="AG89" s="4">
        <v>0</v>
      </c>
      <c r="AH89" s="4">
        <v>0</v>
      </c>
      <c r="AI89" s="4">
        <v>0</v>
      </c>
      <c r="AJ89" s="5">
        <f t="shared" si="6"/>
        <v>56721.240000000005</v>
      </c>
      <c r="AK89" s="2">
        <v>2023</v>
      </c>
      <c r="AL89" s="13"/>
    </row>
    <row r="90" spans="1:38" s="12" customFormat="1" ht="48">
      <c r="A90" s="48">
        <v>0</v>
      </c>
      <c r="B90" s="48">
        <v>2</v>
      </c>
      <c r="C90" s="48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0</v>
      </c>
      <c r="J90" s="49">
        <v>1</v>
      </c>
      <c r="K90" s="49">
        <v>0</v>
      </c>
      <c r="L90" s="48">
        <v>1</v>
      </c>
      <c r="M90" s="48">
        <v>1</v>
      </c>
      <c r="N90" s="48">
        <v>9</v>
      </c>
      <c r="O90" s="48">
        <v>0</v>
      </c>
      <c r="P90" s="48">
        <v>3</v>
      </c>
      <c r="Q90" s="48">
        <v>6</v>
      </c>
      <c r="R90" s="65">
        <v>1</v>
      </c>
      <c r="S90" s="65">
        <v>0</v>
      </c>
      <c r="T90" s="65">
        <v>1</v>
      </c>
      <c r="U90" s="65">
        <v>0</v>
      </c>
      <c r="V90" s="65">
        <v>2</v>
      </c>
      <c r="W90" s="65">
        <v>0</v>
      </c>
      <c r="X90" s="65">
        <v>0</v>
      </c>
      <c r="Y90" s="65">
        <v>1</v>
      </c>
      <c r="Z90" s="65">
        <v>9</v>
      </c>
      <c r="AA90" s="65">
        <v>0</v>
      </c>
      <c r="AB90" s="10" t="s">
        <v>179</v>
      </c>
      <c r="AC90" s="41" t="s">
        <v>37</v>
      </c>
      <c r="AD90" s="5">
        <v>0</v>
      </c>
      <c r="AE90" s="5">
        <v>267160.2</v>
      </c>
      <c r="AF90" s="4">
        <v>0</v>
      </c>
      <c r="AG90" s="4">
        <v>0</v>
      </c>
      <c r="AH90" s="4">
        <v>0</v>
      </c>
      <c r="AI90" s="4">
        <v>0</v>
      </c>
      <c r="AJ90" s="5">
        <f t="shared" si="6"/>
        <v>267160.2</v>
      </c>
      <c r="AK90" s="2">
        <v>2023</v>
      </c>
      <c r="AL90" s="13"/>
    </row>
    <row r="91" spans="1:38" s="12" customFormat="1" ht="24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8"/>
      <c r="M91" s="48"/>
      <c r="N91" s="48"/>
      <c r="O91" s="48"/>
      <c r="P91" s="48"/>
      <c r="Q91" s="48"/>
      <c r="R91" s="64">
        <v>1</v>
      </c>
      <c r="S91" s="64">
        <v>0</v>
      </c>
      <c r="T91" s="64">
        <v>1</v>
      </c>
      <c r="U91" s="64">
        <v>0</v>
      </c>
      <c r="V91" s="64">
        <v>2</v>
      </c>
      <c r="W91" s="64">
        <v>0</v>
      </c>
      <c r="X91" s="64">
        <v>0</v>
      </c>
      <c r="Y91" s="64">
        <v>1</v>
      </c>
      <c r="Z91" s="64">
        <v>9</v>
      </c>
      <c r="AA91" s="64">
        <v>1</v>
      </c>
      <c r="AB91" s="47" t="s">
        <v>170</v>
      </c>
      <c r="AC91" s="41" t="s">
        <v>39</v>
      </c>
      <c r="AD91" s="4">
        <v>1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2</v>
      </c>
      <c r="AK91" s="2">
        <v>2023</v>
      </c>
      <c r="AL91" s="13"/>
    </row>
    <row r="92" spans="1:38" s="12" customFormat="1" ht="15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8"/>
      <c r="M92" s="48"/>
      <c r="N92" s="48"/>
      <c r="O92" s="48"/>
      <c r="P92" s="48"/>
      <c r="Q92" s="4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47"/>
      <c r="AC92" s="41"/>
      <c r="AD92" s="4"/>
      <c r="AE92" s="4"/>
      <c r="AF92" s="4"/>
      <c r="AG92" s="4"/>
      <c r="AH92" s="4"/>
      <c r="AI92" s="4"/>
      <c r="AJ92" s="4"/>
      <c r="AK92" s="2"/>
      <c r="AL92" s="13"/>
    </row>
    <row r="93" spans="1:38" s="12" customFormat="1" ht="25.5" customHeight="1">
      <c r="A93" s="36">
        <v>0</v>
      </c>
      <c r="B93" s="36">
        <v>2</v>
      </c>
      <c r="C93" s="36">
        <v>7</v>
      </c>
      <c r="D93" s="38">
        <v>0</v>
      </c>
      <c r="E93" s="38">
        <v>5</v>
      </c>
      <c r="F93" s="38">
        <v>0</v>
      </c>
      <c r="G93" s="38">
        <v>3</v>
      </c>
      <c r="H93" s="38">
        <v>1</v>
      </c>
      <c r="I93" s="38">
        <v>0</v>
      </c>
      <c r="J93" s="38">
        <v>2</v>
      </c>
      <c r="K93" s="38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</v>
      </c>
      <c r="S93" s="36">
        <v>0</v>
      </c>
      <c r="T93" s="36">
        <v>2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47" t="s">
        <v>113</v>
      </c>
      <c r="AC93" s="41" t="s">
        <v>37</v>
      </c>
      <c r="AD93" s="5">
        <f aca="true" t="shared" si="7" ref="AD93:AI93">AD94</f>
        <v>18786.24</v>
      </c>
      <c r="AE93" s="5">
        <f t="shared" si="7"/>
        <v>200000</v>
      </c>
      <c r="AF93" s="5">
        <f t="shared" si="7"/>
        <v>200000</v>
      </c>
      <c r="AG93" s="5">
        <f t="shared" si="7"/>
        <v>200000</v>
      </c>
      <c r="AH93" s="5">
        <f t="shared" si="7"/>
        <v>200000</v>
      </c>
      <c r="AI93" s="5">
        <f t="shared" si="7"/>
        <v>200000</v>
      </c>
      <c r="AJ93" s="5">
        <f>SUM(AD93:AI93)</f>
        <v>1018786.24</v>
      </c>
      <c r="AK93" s="2">
        <v>2027</v>
      </c>
      <c r="AL93" s="13"/>
    </row>
    <row r="94" spans="1:38" s="12" customFormat="1" ht="19.5" customHeight="1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1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47" t="s">
        <v>44</v>
      </c>
      <c r="AC94" s="41" t="s">
        <v>37</v>
      </c>
      <c r="AD94" s="5">
        <f aca="true" t="shared" si="8" ref="AD94:AI94">AD96</f>
        <v>18786.24</v>
      </c>
      <c r="AE94" s="5">
        <f t="shared" si="8"/>
        <v>200000</v>
      </c>
      <c r="AF94" s="5">
        <f t="shared" si="8"/>
        <v>200000</v>
      </c>
      <c r="AG94" s="5">
        <f t="shared" si="8"/>
        <v>200000</v>
      </c>
      <c r="AH94" s="5">
        <f t="shared" si="8"/>
        <v>200000</v>
      </c>
      <c r="AI94" s="5">
        <f t="shared" si="8"/>
        <v>200000</v>
      </c>
      <c r="AJ94" s="5">
        <f>SUM(AD94:AI94)</f>
        <v>1018786.24</v>
      </c>
      <c r="AK94" s="2">
        <v>2027</v>
      </c>
      <c r="AL94" s="13"/>
    </row>
    <row r="95" spans="1:38" s="12" customFormat="1" ht="24.75" customHeight="1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1</v>
      </c>
      <c r="W95" s="36">
        <v>0</v>
      </c>
      <c r="X95" s="36">
        <v>0</v>
      </c>
      <c r="Y95" s="36">
        <v>0</v>
      </c>
      <c r="Z95" s="36">
        <v>0</v>
      </c>
      <c r="AA95" s="36">
        <v>1</v>
      </c>
      <c r="AB95" s="47" t="s">
        <v>45</v>
      </c>
      <c r="AC95" s="41" t="s">
        <v>42</v>
      </c>
      <c r="AD95" s="5"/>
      <c r="AE95" s="5"/>
      <c r="AF95" s="5"/>
      <c r="AG95" s="5"/>
      <c r="AH95" s="5"/>
      <c r="AI95" s="5"/>
      <c r="AJ95" s="5"/>
      <c r="AK95" s="2">
        <v>2027</v>
      </c>
      <c r="AL95" s="13"/>
    </row>
    <row r="96" spans="1:38" s="12" customFormat="1" ht="24.75" customHeight="1">
      <c r="A96" s="36">
        <v>0</v>
      </c>
      <c r="B96" s="36">
        <v>2</v>
      </c>
      <c r="C96" s="36">
        <v>7</v>
      </c>
      <c r="D96" s="38">
        <v>0</v>
      </c>
      <c r="E96" s="38">
        <v>5</v>
      </c>
      <c r="F96" s="38">
        <v>0</v>
      </c>
      <c r="G96" s="38">
        <v>3</v>
      </c>
      <c r="H96" s="38">
        <v>1</v>
      </c>
      <c r="I96" s="38">
        <v>0</v>
      </c>
      <c r="J96" s="38">
        <v>2</v>
      </c>
      <c r="K96" s="38">
        <v>0</v>
      </c>
      <c r="L96" s="36">
        <v>1</v>
      </c>
      <c r="M96" s="36">
        <v>2</v>
      </c>
      <c r="N96" s="36">
        <v>0</v>
      </c>
      <c r="O96" s="36">
        <v>0</v>
      </c>
      <c r="P96" s="36">
        <v>1</v>
      </c>
      <c r="Q96" s="36" t="s">
        <v>59</v>
      </c>
      <c r="R96" s="36">
        <v>1</v>
      </c>
      <c r="S96" s="36">
        <v>0</v>
      </c>
      <c r="T96" s="36">
        <v>2</v>
      </c>
      <c r="U96" s="36">
        <v>0</v>
      </c>
      <c r="V96" s="36">
        <v>1</v>
      </c>
      <c r="W96" s="36">
        <v>0</v>
      </c>
      <c r="X96" s="36">
        <v>0</v>
      </c>
      <c r="Y96" s="36">
        <v>1</v>
      </c>
      <c r="Z96" s="36">
        <v>0</v>
      </c>
      <c r="AA96" s="36">
        <v>0</v>
      </c>
      <c r="AB96" s="47" t="s">
        <v>53</v>
      </c>
      <c r="AC96" s="41" t="s">
        <v>37</v>
      </c>
      <c r="AD96" s="5">
        <v>18786.24</v>
      </c>
      <c r="AE96" s="5">
        <v>200000</v>
      </c>
      <c r="AF96" s="5">
        <v>200000</v>
      </c>
      <c r="AG96" s="5">
        <v>200000</v>
      </c>
      <c r="AH96" s="5">
        <v>200000</v>
      </c>
      <c r="AI96" s="5">
        <v>200000</v>
      </c>
      <c r="AJ96" s="5">
        <f>SUM(AD96:AI96)</f>
        <v>1018786.24</v>
      </c>
      <c r="AK96" s="2">
        <v>2027</v>
      </c>
      <c r="AL96" s="13"/>
    </row>
    <row r="97" spans="1:38" s="12" customFormat="1" ht="27" customHeight="1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1</v>
      </c>
      <c r="W97" s="36">
        <v>0</v>
      </c>
      <c r="X97" s="36">
        <v>0</v>
      </c>
      <c r="Y97" s="36">
        <v>1</v>
      </c>
      <c r="Z97" s="36">
        <v>0</v>
      </c>
      <c r="AA97" s="36">
        <v>1</v>
      </c>
      <c r="AB97" s="47" t="s">
        <v>54</v>
      </c>
      <c r="AC97" s="41" t="s">
        <v>39</v>
      </c>
      <c r="AD97" s="4">
        <v>40</v>
      </c>
      <c r="AE97" s="4">
        <v>40</v>
      </c>
      <c r="AF97" s="4">
        <v>19</v>
      </c>
      <c r="AG97" s="4">
        <v>40</v>
      </c>
      <c r="AH97" s="4">
        <v>40</v>
      </c>
      <c r="AI97" s="4">
        <v>40</v>
      </c>
      <c r="AJ97" s="4">
        <v>40</v>
      </c>
      <c r="AK97" s="2">
        <v>2027</v>
      </c>
      <c r="AL97" s="13"/>
    </row>
    <row r="98" spans="1:38" s="12" customFormat="1" ht="41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>
        <v>1</v>
      </c>
      <c r="S98" s="36">
        <v>0</v>
      </c>
      <c r="T98" s="36">
        <v>2</v>
      </c>
      <c r="U98" s="36">
        <v>0</v>
      </c>
      <c r="V98" s="36">
        <v>2</v>
      </c>
      <c r="W98" s="36">
        <v>0</v>
      </c>
      <c r="X98" s="36">
        <v>0</v>
      </c>
      <c r="Y98" s="36">
        <v>1</v>
      </c>
      <c r="Z98" s="36">
        <v>0</v>
      </c>
      <c r="AA98" s="36">
        <v>0</v>
      </c>
      <c r="AB98" s="47" t="s">
        <v>76</v>
      </c>
      <c r="AC98" s="41" t="s">
        <v>40</v>
      </c>
      <c r="AD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J98" s="5"/>
      <c r="AK98" s="2">
        <v>2027</v>
      </c>
      <c r="AL98" s="13"/>
    </row>
    <row r="99" spans="1:38" s="12" customFormat="1" ht="38.25" customHeight="1">
      <c r="A99" s="43"/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5"/>
      <c r="P99" s="45"/>
      <c r="Q99" s="45"/>
      <c r="R99" s="36">
        <v>1</v>
      </c>
      <c r="S99" s="36">
        <v>0</v>
      </c>
      <c r="T99" s="36">
        <v>2</v>
      </c>
      <c r="U99" s="36">
        <v>0</v>
      </c>
      <c r="V99" s="36">
        <v>2</v>
      </c>
      <c r="W99" s="36">
        <v>0</v>
      </c>
      <c r="X99" s="36">
        <v>0</v>
      </c>
      <c r="Y99" s="36">
        <v>1</v>
      </c>
      <c r="Z99" s="36">
        <v>0</v>
      </c>
      <c r="AA99" s="36">
        <v>1</v>
      </c>
      <c r="AB99" s="47" t="s">
        <v>78</v>
      </c>
      <c r="AC99" s="41" t="s">
        <v>39</v>
      </c>
      <c r="AD99" s="5"/>
      <c r="AE99" s="5"/>
      <c r="AF99" s="5"/>
      <c r="AG99" s="5"/>
      <c r="AH99" s="5"/>
      <c r="AI99" s="5"/>
      <c r="AJ99" s="5"/>
      <c r="AK99" s="2">
        <v>2027</v>
      </c>
      <c r="AL99" s="13"/>
    </row>
    <row r="100" spans="1:38" s="12" customFormat="1" ht="24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2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77</v>
      </c>
      <c r="AC100" s="41" t="s">
        <v>37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f>SUM(AD100:AI100)</f>
        <v>0</v>
      </c>
      <c r="AK100" s="2">
        <v>2027</v>
      </c>
      <c r="AL100" s="13"/>
    </row>
    <row r="101" spans="1:38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2</v>
      </c>
      <c r="U101" s="36">
        <v>0</v>
      </c>
      <c r="V101" s="36">
        <v>2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67</v>
      </c>
      <c r="AC101" s="41" t="s">
        <v>39</v>
      </c>
      <c r="AD101" s="5"/>
      <c r="AE101" s="5"/>
      <c r="AF101" s="5"/>
      <c r="AG101" s="5"/>
      <c r="AH101" s="5"/>
      <c r="AI101" s="5"/>
      <c r="AJ101" s="5"/>
      <c r="AK101" s="2">
        <v>2027</v>
      </c>
      <c r="AL101" s="13"/>
    </row>
    <row r="102" spans="1:38" s="12" customFormat="1" ht="24.75">
      <c r="A102" s="43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36">
        <v>1</v>
      </c>
      <c r="S102" s="36">
        <v>0</v>
      </c>
      <c r="T102" s="36">
        <v>2</v>
      </c>
      <c r="U102" s="36">
        <v>0</v>
      </c>
      <c r="V102" s="36">
        <v>2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51" t="s">
        <v>63</v>
      </c>
      <c r="AC102" s="41" t="s">
        <v>40</v>
      </c>
      <c r="AD102" s="5" t="s">
        <v>127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J102" s="5"/>
      <c r="AK102" s="2">
        <v>2027</v>
      </c>
      <c r="AL102" s="13"/>
    </row>
    <row r="103" spans="1:38" s="12" customFormat="1" ht="24.75">
      <c r="A103" s="43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5"/>
      <c r="M103" s="45"/>
      <c r="N103" s="45"/>
      <c r="O103" s="45"/>
      <c r="P103" s="45"/>
      <c r="Q103" s="45"/>
      <c r="R103" s="36">
        <v>1</v>
      </c>
      <c r="S103" s="36">
        <v>0</v>
      </c>
      <c r="T103" s="36">
        <v>2</v>
      </c>
      <c r="U103" s="36">
        <v>0</v>
      </c>
      <c r="V103" s="36">
        <v>2</v>
      </c>
      <c r="W103" s="36">
        <v>0</v>
      </c>
      <c r="X103" s="36">
        <v>0</v>
      </c>
      <c r="Y103" s="36">
        <v>1</v>
      </c>
      <c r="Z103" s="36">
        <v>0</v>
      </c>
      <c r="AA103" s="36">
        <v>1</v>
      </c>
      <c r="AB103" s="51" t="s">
        <v>64</v>
      </c>
      <c r="AC103" s="41" t="s">
        <v>39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5"/>
      <c r="AK103" s="2">
        <v>2027</v>
      </c>
      <c r="AL103" s="13"/>
    </row>
    <row r="104" spans="1:38" s="12" customFormat="1" ht="24.75">
      <c r="A104" s="43"/>
      <c r="B104" s="43"/>
      <c r="C104" s="43"/>
      <c r="D104" s="44"/>
      <c r="E104" s="44"/>
      <c r="F104" s="44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36">
        <v>1</v>
      </c>
      <c r="S104" s="36">
        <v>0</v>
      </c>
      <c r="T104" s="36">
        <v>2</v>
      </c>
      <c r="U104" s="36">
        <v>0</v>
      </c>
      <c r="V104" s="36">
        <v>2</v>
      </c>
      <c r="W104" s="36">
        <v>0</v>
      </c>
      <c r="X104" s="36">
        <v>0</v>
      </c>
      <c r="Y104" s="36">
        <v>2</v>
      </c>
      <c r="Z104" s="36">
        <v>0</v>
      </c>
      <c r="AA104" s="36">
        <v>0</v>
      </c>
      <c r="AB104" s="51" t="s">
        <v>68</v>
      </c>
      <c r="AC104" s="41" t="s">
        <v>40</v>
      </c>
      <c r="AD104" s="5" t="s">
        <v>127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J104" s="5"/>
      <c r="AK104" s="2">
        <v>2027</v>
      </c>
      <c r="AL104" s="13"/>
    </row>
    <row r="105" spans="1:38" s="12" customFormat="1" ht="24.75">
      <c r="A105" s="43"/>
      <c r="B105" s="43"/>
      <c r="C105" s="43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36">
        <v>1</v>
      </c>
      <c r="S105" s="36">
        <v>0</v>
      </c>
      <c r="T105" s="36">
        <v>2</v>
      </c>
      <c r="U105" s="36">
        <v>0</v>
      </c>
      <c r="V105" s="36">
        <v>2</v>
      </c>
      <c r="W105" s="36">
        <v>0</v>
      </c>
      <c r="X105" s="36">
        <v>0</v>
      </c>
      <c r="Y105" s="36">
        <v>2</v>
      </c>
      <c r="Z105" s="36">
        <v>0</v>
      </c>
      <c r="AA105" s="36">
        <v>1</v>
      </c>
      <c r="AB105" s="51" t="s">
        <v>69</v>
      </c>
      <c r="AC105" s="41" t="s">
        <v>39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5"/>
      <c r="AK105" s="2">
        <v>2027</v>
      </c>
      <c r="AL105" s="13"/>
    </row>
    <row r="106" spans="1:38" s="12" customFormat="1" ht="14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47"/>
      <c r="AC106" s="41"/>
      <c r="AD106" s="5"/>
      <c r="AE106" s="5"/>
      <c r="AF106" s="5"/>
      <c r="AG106" s="5"/>
      <c r="AH106" s="5"/>
      <c r="AI106" s="5"/>
      <c r="AJ106" s="5"/>
      <c r="AK106" s="2">
        <v>2027</v>
      </c>
      <c r="AL106" s="13"/>
    </row>
    <row r="107" spans="1:38" s="12" customFormat="1" ht="25.5" customHeight="1">
      <c r="A107" s="36">
        <v>0</v>
      </c>
      <c r="B107" s="36">
        <v>2</v>
      </c>
      <c r="C107" s="36">
        <v>7</v>
      </c>
      <c r="D107" s="38">
        <v>0</v>
      </c>
      <c r="E107" s="38">
        <v>5</v>
      </c>
      <c r="F107" s="38">
        <v>0</v>
      </c>
      <c r="G107" s="38">
        <v>3</v>
      </c>
      <c r="H107" s="38">
        <v>1</v>
      </c>
      <c r="I107" s="38">
        <v>0</v>
      </c>
      <c r="J107" s="38">
        <v>3</v>
      </c>
      <c r="K107" s="38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1</v>
      </c>
      <c r="S107" s="36">
        <v>0</v>
      </c>
      <c r="T107" s="36">
        <v>3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47" t="s">
        <v>114</v>
      </c>
      <c r="AC107" s="41" t="s">
        <v>37</v>
      </c>
      <c r="AD107" s="5">
        <f aca="true" t="shared" si="9" ref="AD107:AI107">AD108+AD117</f>
        <v>15218716.81</v>
      </c>
      <c r="AE107" s="5">
        <f t="shared" si="9"/>
        <v>18846606.57</v>
      </c>
      <c r="AF107" s="5">
        <f t="shared" si="9"/>
        <v>15935598.09</v>
      </c>
      <c r="AG107" s="5">
        <f t="shared" si="9"/>
        <v>15935598.09</v>
      </c>
      <c r="AH107" s="5">
        <f t="shared" si="9"/>
        <v>15935598.09</v>
      </c>
      <c r="AI107" s="5">
        <f t="shared" si="9"/>
        <v>15935598.09</v>
      </c>
      <c r="AJ107" s="5">
        <f>SUM(AD107:AI107)</f>
        <v>97807715.74000001</v>
      </c>
      <c r="AK107" s="2">
        <v>2027</v>
      </c>
      <c r="AL107" s="13"/>
    </row>
    <row r="108" spans="1:38" s="12" customFormat="1" ht="24.75" customHeight="1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47" t="s">
        <v>47</v>
      </c>
      <c r="AC108" s="41" t="s">
        <v>37</v>
      </c>
      <c r="AD108" s="5">
        <f aca="true" t="shared" si="10" ref="AD108:AI108">AD110</f>
        <v>13132237.14</v>
      </c>
      <c r="AE108" s="5">
        <f t="shared" si="10"/>
        <v>14504496.33</v>
      </c>
      <c r="AF108" s="5">
        <f t="shared" si="10"/>
        <v>14253478.09</v>
      </c>
      <c r="AG108" s="5">
        <f t="shared" si="10"/>
        <v>14253478.09</v>
      </c>
      <c r="AH108" s="5">
        <f t="shared" si="10"/>
        <v>14253478.09</v>
      </c>
      <c r="AI108" s="5">
        <f t="shared" si="10"/>
        <v>14253478.09</v>
      </c>
      <c r="AJ108" s="5">
        <f>SUM(AD108:AI108)</f>
        <v>84650645.83000001</v>
      </c>
      <c r="AK108" s="2">
        <v>2027</v>
      </c>
      <c r="AL108" s="13"/>
    </row>
    <row r="109" spans="1:69" s="12" customFormat="1" ht="24">
      <c r="A109" s="43"/>
      <c r="B109" s="43"/>
      <c r="C109" s="43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36">
        <v>1</v>
      </c>
      <c r="S109" s="36">
        <v>0</v>
      </c>
      <c r="T109" s="36">
        <v>3</v>
      </c>
      <c r="U109" s="36">
        <v>0</v>
      </c>
      <c r="V109" s="36">
        <v>1</v>
      </c>
      <c r="W109" s="36">
        <v>0</v>
      </c>
      <c r="X109" s="36">
        <v>0</v>
      </c>
      <c r="Y109" s="36">
        <v>0</v>
      </c>
      <c r="Z109" s="36">
        <v>0</v>
      </c>
      <c r="AA109" s="36">
        <v>1</v>
      </c>
      <c r="AB109" s="47" t="s">
        <v>66</v>
      </c>
      <c r="AC109" s="41" t="s">
        <v>39</v>
      </c>
      <c r="AD109" s="52">
        <v>12</v>
      </c>
      <c r="AE109" s="52">
        <v>4</v>
      </c>
      <c r="AF109" s="52">
        <v>4</v>
      </c>
      <c r="AG109" s="52">
        <v>3</v>
      </c>
      <c r="AH109" s="52">
        <v>3</v>
      </c>
      <c r="AI109" s="52">
        <v>4</v>
      </c>
      <c r="AJ109" s="52">
        <f>SUM(AD109:AI109)</f>
        <v>30</v>
      </c>
      <c r="AK109" s="2">
        <v>2027</v>
      </c>
      <c r="AL109" s="23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</row>
    <row r="110" spans="1:69" s="12" customFormat="1" ht="24">
      <c r="A110" s="36">
        <v>0</v>
      </c>
      <c r="B110" s="36">
        <v>2</v>
      </c>
      <c r="C110" s="36">
        <v>7</v>
      </c>
      <c r="D110" s="38">
        <v>0</v>
      </c>
      <c r="E110" s="38">
        <v>5</v>
      </c>
      <c r="F110" s="38">
        <v>0</v>
      </c>
      <c r="G110" s="38">
        <v>3</v>
      </c>
      <c r="H110" s="38">
        <v>1</v>
      </c>
      <c r="I110" s="38">
        <v>0</v>
      </c>
      <c r="J110" s="38">
        <v>3</v>
      </c>
      <c r="K110" s="38">
        <v>0</v>
      </c>
      <c r="L110" s="36">
        <v>1</v>
      </c>
      <c r="M110" s="36">
        <v>2</v>
      </c>
      <c r="N110" s="36">
        <v>0</v>
      </c>
      <c r="O110" s="36">
        <v>0</v>
      </c>
      <c r="P110" s="36">
        <v>1</v>
      </c>
      <c r="Q110" s="36" t="s">
        <v>59</v>
      </c>
      <c r="R110" s="36">
        <v>1</v>
      </c>
      <c r="S110" s="36">
        <v>0</v>
      </c>
      <c r="T110" s="36">
        <v>3</v>
      </c>
      <c r="U110" s="36">
        <v>0</v>
      </c>
      <c r="V110" s="36">
        <v>1</v>
      </c>
      <c r="W110" s="36">
        <v>0</v>
      </c>
      <c r="X110" s="36">
        <v>0</v>
      </c>
      <c r="Y110" s="36">
        <v>1</v>
      </c>
      <c r="Z110" s="36">
        <v>0</v>
      </c>
      <c r="AA110" s="36">
        <v>0</v>
      </c>
      <c r="AB110" s="47" t="s">
        <v>7</v>
      </c>
      <c r="AC110" s="41" t="s">
        <v>37</v>
      </c>
      <c r="AD110" s="6">
        <f aca="true" t="shared" si="11" ref="AD110:AI110">AD111+AD113</f>
        <v>13132237.14</v>
      </c>
      <c r="AE110" s="6">
        <f t="shared" si="11"/>
        <v>14504496.33</v>
      </c>
      <c r="AF110" s="6">
        <f t="shared" si="11"/>
        <v>14253478.09</v>
      </c>
      <c r="AG110" s="6">
        <f t="shared" si="11"/>
        <v>14253478.09</v>
      </c>
      <c r="AH110" s="6">
        <f t="shared" si="11"/>
        <v>14253478.09</v>
      </c>
      <c r="AI110" s="6">
        <f t="shared" si="11"/>
        <v>14253478.09</v>
      </c>
      <c r="AJ110" s="6">
        <f>SUM(AD110:AI110)</f>
        <v>84650645.83000001</v>
      </c>
      <c r="AK110" s="2">
        <v>2027</v>
      </c>
      <c r="AL110" s="23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</row>
    <row r="111" spans="1:69" s="12" customFormat="1" ht="24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47" t="s">
        <v>10</v>
      </c>
      <c r="AC111" s="41" t="s">
        <v>37</v>
      </c>
      <c r="AD111" s="6">
        <v>7602306</v>
      </c>
      <c r="AE111" s="6">
        <v>8191748</v>
      </c>
      <c r="AF111" s="6">
        <v>8191748</v>
      </c>
      <c r="AG111" s="6">
        <v>8191748</v>
      </c>
      <c r="AH111" s="6">
        <v>8191748</v>
      </c>
      <c r="AI111" s="6">
        <v>8191748</v>
      </c>
      <c r="AJ111" s="6">
        <f>SUM(AD111:AI111)</f>
        <v>48561046</v>
      </c>
      <c r="AK111" s="2">
        <v>2027</v>
      </c>
      <c r="AL111" s="23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</row>
    <row r="112" spans="1:69" s="12" customFormat="1" ht="24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6"/>
      <c r="M112" s="36"/>
      <c r="N112" s="36"/>
      <c r="O112" s="36"/>
      <c r="P112" s="36"/>
      <c r="Q112" s="36"/>
      <c r="R112" s="36">
        <v>1</v>
      </c>
      <c r="S112" s="36">
        <v>0</v>
      </c>
      <c r="T112" s="36">
        <v>3</v>
      </c>
      <c r="U112" s="36">
        <v>0</v>
      </c>
      <c r="V112" s="36">
        <v>1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47" t="s">
        <v>8</v>
      </c>
      <c r="AC112" s="41" t="s">
        <v>51</v>
      </c>
      <c r="AD112" s="52">
        <v>71.4</v>
      </c>
      <c r="AE112" s="52">
        <v>71.4</v>
      </c>
      <c r="AF112" s="52">
        <v>71.4</v>
      </c>
      <c r="AG112" s="52">
        <v>71.4</v>
      </c>
      <c r="AH112" s="52">
        <v>71.4</v>
      </c>
      <c r="AI112" s="52">
        <v>71.4</v>
      </c>
      <c r="AJ112" s="6"/>
      <c r="AK112" s="2">
        <v>2027</v>
      </c>
      <c r="AL112" s="23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</row>
    <row r="113" spans="1:69" s="12" customFormat="1" ht="24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47" t="s">
        <v>11</v>
      </c>
      <c r="AC113" s="41" t="s">
        <v>37</v>
      </c>
      <c r="AD113" s="6">
        <v>5529931.14</v>
      </c>
      <c r="AE113" s="6">
        <v>6312748.33</v>
      </c>
      <c r="AF113" s="6">
        <v>6061730.09</v>
      </c>
      <c r="AG113" s="6">
        <v>6061730.09</v>
      </c>
      <c r="AH113" s="6">
        <v>6061730.09</v>
      </c>
      <c r="AI113" s="6">
        <v>6061730.09</v>
      </c>
      <c r="AJ113" s="6">
        <f>SUM(AD113:AI113)</f>
        <v>36089599.83</v>
      </c>
      <c r="AK113" s="2">
        <v>2027</v>
      </c>
      <c r="AL113" s="23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</row>
    <row r="114" spans="1:69" s="12" customFormat="1" ht="26.25" customHeight="1">
      <c r="A114" s="43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5"/>
      <c r="M114" s="45"/>
      <c r="N114" s="45"/>
      <c r="O114" s="45"/>
      <c r="P114" s="45"/>
      <c r="Q114" s="45"/>
      <c r="R114" s="36">
        <v>1</v>
      </c>
      <c r="S114" s="36">
        <v>0</v>
      </c>
      <c r="T114" s="36">
        <v>3</v>
      </c>
      <c r="U114" s="36">
        <v>0</v>
      </c>
      <c r="V114" s="36">
        <v>1</v>
      </c>
      <c r="W114" s="36">
        <v>0</v>
      </c>
      <c r="X114" s="36">
        <v>0</v>
      </c>
      <c r="Y114" s="36">
        <v>1</v>
      </c>
      <c r="Z114" s="36">
        <v>0</v>
      </c>
      <c r="AA114" s="36">
        <v>2</v>
      </c>
      <c r="AB114" s="47" t="s">
        <v>9</v>
      </c>
      <c r="AC114" s="41" t="s">
        <v>51</v>
      </c>
      <c r="AD114" s="52">
        <v>208.86</v>
      </c>
      <c r="AE114" s="52">
        <v>208.86</v>
      </c>
      <c r="AF114" s="52">
        <v>208.86</v>
      </c>
      <c r="AG114" s="52">
        <v>208.86</v>
      </c>
      <c r="AH114" s="52">
        <v>208.86</v>
      </c>
      <c r="AI114" s="52">
        <v>208.86</v>
      </c>
      <c r="AJ114" s="52"/>
      <c r="AK114" s="2">
        <v>2027</v>
      </c>
      <c r="AL114" s="23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</row>
    <row r="115" spans="1:69" s="12" customFormat="1" ht="36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2</v>
      </c>
      <c r="Z115" s="36">
        <v>0</v>
      </c>
      <c r="AA115" s="36">
        <v>0</v>
      </c>
      <c r="AB115" s="51" t="s">
        <v>115</v>
      </c>
      <c r="AC115" s="36" t="s">
        <v>40</v>
      </c>
      <c r="AD115" s="48" t="s">
        <v>61</v>
      </c>
      <c r="AE115" s="48" t="s">
        <v>61</v>
      </c>
      <c r="AF115" s="48" t="s">
        <v>61</v>
      </c>
      <c r="AG115" s="48" t="s">
        <v>61</v>
      </c>
      <c r="AH115" s="48" t="s">
        <v>61</v>
      </c>
      <c r="AI115" s="48" t="s">
        <v>61</v>
      </c>
      <c r="AJ115" s="6"/>
      <c r="AK115" s="2">
        <v>2027</v>
      </c>
      <c r="AL115" s="23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</row>
    <row r="116" spans="1:69" s="12" customFormat="1" ht="36.7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>
        <v>1</v>
      </c>
      <c r="S116" s="36">
        <v>0</v>
      </c>
      <c r="T116" s="36">
        <v>3</v>
      </c>
      <c r="U116" s="36">
        <v>0</v>
      </c>
      <c r="V116" s="36">
        <v>1</v>
      </c>
      <c r="W116" s="36">
        <v>0</v>
      </c>
      <c r="X116" s="36">
        <v>0</v>
      </c>
      <c r="Y116" s="36">
        <v>2</v>
      </c>
      <c r="Z116" s="36">
        <v>0</v>
      </c>
      <c r="AA116" s="36">
        <v>1</v>
      </c>
      <c r="AB116" s="51" t="s">
        <v>116</v>
      </c>
      <c r="AC116" s="41" t="s">
        <v>39</v>
      </c>
      <c r="AD116" s="52">
        <v>1</v>
      </c>
      <c r="AE116" s="52">
        <v>1</v>
      </c>
      <c r="AF116" s="52">
        <v>1</v>
      </c>
      <c r="AG116" s="52">
        <v>1</v>
      </c>
      <c r="AH116" s="52">
        <v>1</v>
      </c>
      <c r="AI116" s="52">
        <v>1</v>
      </c>
      <c r="AJ116" s="52">
        <f>SUM(AD116:AI116)</f>
        <v>6</v>
      </c>
      <c r="AK116" s="2">
        <v>2027</v>
      </c>
      <c r="AL116" s="23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</row>
    <row r="117" spans="1:37" s="54" customFormat="1" ht="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6">
        <v>1</v>
      </c>
      <c r="S117" s="36">
        <v>0</v>
      </c>
      <c r="T117" s="36">
        <v>3</v>
      </c>
      <c r="U117" s="36">
        <v>0</v>
      </c>
      <c r="V117" s="36">
        <v>2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51" t="s">
        <v>72</v>
      </c>
      <c r="AC117" s="41" t="s">
        <v>37</v>
      </c>
      <c r="AD117" s="53">
        <f>AD123+AD128+AD129+AD131+AD134+AD137+AD140</f>
        <v>2086479.6700000002</v>
      </c>
      <c r="AE117" s="53">
        <f>AE123+AE128+AE129+AE131+AE134+AE137+AE140+AE132+AE135+AE138+AE141</f>
        <v>4342110.239999999</v>
      </c>
      <c r="AF117" s="53">
        <f>AF123</f>
        <v>1682120</v>
      </c>
      <c r="AG117" s="53">
        <f>AG123+AG128</f>
        <v>1682120</v>
      </c>
      <c r="AH117" s="53">
        <f>AH123+AH128</f>
        <v>1682120</v>
      </c>
      <c r="AI117" s="53">
        <f>AI123+AI128</f>
        <v>1682120</v>
      </c>
      <c r="AJ117" s="53">
        <f>SUM(AD117:AI117)</f>
        <v>13157069.91</v>
      </c>
      <c r="AK117" s="2">
        <v>2027</v>
      </c>
    </row>
    <row r="118" spans="1:37" s="54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6">
        <v>1</v>
      </c>
      <c r="S118" s="36">
        <v>0</v>
      </c>
      <c r="T118" s="36">
        <v>3</v>
      </c>
      <c r="U118" s="36">
        <v>0</v>
      </c>
      <c r="V118" s="36">
        <v>2</v>
      </c>
      <c r="W118" s="36">
        <v>0</v>
      </c>
      <c r="X118" s="36">
        <v>0</v>
      </c>
      <c r="Y118" s="36">
        <v>0</v>
      </c>
      <c r="Z118" s="36">
        <v>0</v>
      </c>
      <c r="AA118" s="36">
        <v>1</v>
      </c>
      <c r="AB118" s="51" t="s">
        <v>65</v>
      </c>
      <c r="AC118" s="7" t="s">
        <v>38</v>
      </c>
      <c r="AD118" s="8"/>
      <c r="AE118" s="8"/>
      <c r="AF118" s="8"/>
      <c r="AG118" s="8"/>
      <c r="AH118" s="8"/>
      <c r="AI118" s="8"/>
      <c r="AJ118" s="8"/>
      <c r="AK118" s="2">
        <v>2027</v>
      </c>
    </row>
    <row r="119" spans="1:37" s="54" customFormat="1" ht="3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6">
        <v>1</v>
      </c>
      <c r="S119" s="36">
        <v>0</v>
      </c>
      <c r="T119" s="36">
        <v>3</v>
      </c>
      <c r="U119" s="36">
        <v>0</v>
      </c>
      <c r="V119" s="36">
        <v>2</v>
      </c>
      <c r="W119" s="36">
        <v>0</v>
      </c>
      <c r="X119" s="36">
        <v>0</v>
      </c>
      <c r="Y119" s="36">
        <v>1</v>
      </c>
      <c r="Z119" s="36">
        <v>0</v>
      </c>
      <c r="AA119" s="36">
        <v>0</v>
      </c>
      <c r="AB119" s="51" t="s">
        <v>60</v>
      </c>
      <c r="AC119" s="36" t="s">
        <v>40</v>
      </c>
      <c r="AD119" s="48" t="s">
        <v>61</v>
      </c>
      <c r="AE119" s="48" t="s">
        <v>61</v>
      </c>
      <c r="AF119" s="48" t="s">
        <v>61</v>
      </c>
      <c r="AG119" s="48" t="s">
        <v>61</v>
      </c>
      <c r="AH119" s="48" t="s">
        <v>61</v>
      </c>
      <c r="AI119" s="48" t="s">
        <v>61</v>
      </c>
      <c r="AJ119" s="48"/>
      <c r="AK119" s="2">
        <v>2027</v>
      </c>
    </row>
    <row r="120" spans="1:37" s="54" customFormat="1" ht="3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6">
        <v>1</v>
      </c>
      <c r="S120" s="36">
        <v>0</v>
      </c>
      <c r="T120" s="36">
        <v>3</v>
      </c>
      <c r="U120" s="36">
        <v>0</v>
      </c>
      <c r="V120" s="36">
        <v>2</v>
      </c>
      <c r="W120" s="36">
        <v>0</v>
      </c>
      <c r="X120" s="36">
        <v>0</v>
      </c>
      <c r="Y120" s="36">
        <v>1</v>
      </c>
      <c r="Z120" s="36">
        <v>0</v>
      </c>
      <c r="AA120" s="36">
        <v>1</v>
      </c>
      <c r="AB120" s="51" t="s">
        <v>62</v>
      </c>
      <c r="AC120" s="48" t="s">
        <v>39</v>
      </c>
      <c r="AD120" s="48">
        <v>2</v>
      </c>
      <c r="AE120" s="48">
        <v>2</v>
      </c>
      <c r="AF120" s="48">
        <v>2</v>
      </c>
      <c r="AG120" s="48">
        <v>2</v>
      </c>
      <c r="AH120" s="48">
        <v>2</v>
      </c>
      <c r="AI120" s="48">
        <v>2</v>
      </c>
      <c r="AJ120" s="8"/>
      <c r="AK120" s="2">
        <v>2027</v>
      </c>
    </row>
    <row r="121" spans="1:37" s="54" customFormat="1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6">
        <v>1</v>
      </c>
      <c r="S121" s="36">
        <v>0</v>
      </c>
      <c r="T121" s="36">
        <v>3</v>
      </c>
      <c r="U121" s="36">
        <v>0</v>
      </c>
      <c r="V121" s="36">
        <v>2</v>
      </c>
      <c r="W121" s="36">
        <v>0</v>
      </c>
      <c r="X121" s="36">
        <v>0</v>
      </c>
      <c r="Y121" s="36">
        <v>2</v>
      </c>
      <c r="Z121" s="36">
        <v>0</v>
      </c>
      <c r="AA121" s="36">
        <v>0</v>
      </c>
      <c r="AB121" s="51" t="s">
        <v>70</v>
      </c>
      <c r="AC121" s="48" t="s">
        <v>40</v>
      </c>
      <c r="AD121" s="48" t="s">
        <v>61</v>
      </c>
      <c r="AE121" s="48" t="s">
        <v>61</v>
      </c>
      <c r="AF121" s="48" t="s">
        <v>61</v>
      </c>
      <c r="AG121" s="48" t="s">
        <v>61</v>
      </c>
      <c r="AH121" s="48" t="s">
        <v>61</v>
      </c>
      <c r="AI121" s="48" t="s">
        <v>61</v>
      </c>
      <c r="AJ121" s="8"/>
      <c r="AK121" s="2">
        <v>2027</v>
      </c>
    </row>
    <row r="122" spans="1:37" s="54" customFormat="1" ht="3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6">
        <v>1</v>
      </c>
      <c r="S122" s="36">
        <v>0</v>
      </c>
      <c r="T122" s="36">
        <v>3</v>
      </c>
      <c r="U122" s="36">
        <v>0</v>
      </c>
      <c r="V122" s="36">
        <v>2</v>
      </c>
      <c r="W122" s="36">
        <v>0</v>
      </c>
      <c r="X122" s="36">
        <v>0</v>
      </c>
      <c r="Y122" s="36">
        <v>2</v>
      </c>
      <c r="Z122" s="36">
        <v>0</v>
      </c>
      <c r="AA122" s="36">
        <v>1</v>
      </c>
      <c r="AB122" s="51" t="s">
        <v>71</v>
      </c>
      <c r="AC122" s="48" t="s">
        <v>39</v>
      </c>
      <c r="AD122" s="48">
        <v>1</v>
      </c>
      <c r="AE122" s="48">
        <v>1</v>
      </c>
      <c r="AF122" s="48">
        <v>1</v>
      </c>
      <c r="AG122" s="48">
        <v>1</v>
      </c>
      <c r="AH122" s="48">
        <v>1</v>
      </c>
      <c r="AI122" s="48">
        <v>1</v>
      </c>
      <c r="AJ122" s="8"/>
      <c r="AK122" s="2">
        <v>2027</v>
      </c>
    </row>
    <row r="123" spans="1:37" s="12" customFormat="1" ht="24">
      <c r="A123" s="36">
        <v>0</v>
      </c>
      <c r="B123" s="36">
        <v>2</v>
      </c>
      <c r="C123" s="36">
        <v>7</v>
      </c>
      <c r="D123" s="38">
        <v>0</v>
      </c>
      <c r="E123" s="38">
        <v>5</v>
      </c>
      <c r="F123" s="38">
        <v>0</v>
      </c>
      <c r="G123" s="38">
        <v>3</v>
      </c>
      <c r="H123" s="38">
        <v>1</v>
      </c>
      <c r="I123" s="38">
        <v>0</v>
      </c>
      <c r="J123" s="38">
        <v>3</v>
      </c>
      <c r="K123" s="38">
        <v>0</v>
      </c>
      <c r="L123" s="36">
        <v>2</v>
      </c>
      <c r="M123" s="36">
        <v>2</v>
      </c>
      <c r="N123" s="36">
        <v>0</v>
      </c>
      <c r="O123" s="36">
        <v>0</v>
      </c>
      <c r="P123" s="36">
        <v>1</v>
      </c>
      <c r="Q123" s="36" t="s">
        <v>59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3</v>
      </c>
      <c r="Z123" s="36">
        <v>0</v>
      </c>
      <c r="AA123" s="36">
        <v>0</v>
      </c>
      <c r="AB123" s="47" t="s">
        <v>73</v>
      </c>
      <c r="AC123" s="41" t="s">
        <v>37</v>
      </c>
      <c r="AD123" s="6">
        <f aca="true" t="shared" si="12" ref="AD123:AI123">AD125+AD126</f>
        <v>1657950.1</v>
      </c>
      <c r="AE123" s="6">
        <f t="shared" si="12"/>
        <v>1754747</v>
      </c>
      <c r="AF123" s="6">
        <f t="shared" si="12"/>
        <v>1682120</v>
      </c>
      <c r="AG123" s="6">
        <f t="shared" si="12"/>
        <v>1682120</v>
      </c>
      <c r="AH123" s="6">
        <f t="shared" si="12"/>
        <v>1682120</v>
      </c>
      <c r="AI123" s="6">
        <f t="shared" si="12"/>
        <v>1682120</v>
      </c>
      <c r="AJ123" s="6">
        <f>SUM(AD123:AI123)</f>
        <v>10141177.1</v>
      </c>
      <c r="AK123" s="2">
        <v>2027</v>
      </c>
    </row>
    <row r="124" spans="1:37" s="12" customFormat="1" ht="15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10" t="s">
        <v>48</v>
      </c>
      <c r="AC124" s="41"/>
      <c r="AD124" s="52"/>
      <c r="AE124" s="52"/>
      <c r="AF124" s="52"/>
      <c r="AG124" s="52"/>
      <c r="AH124" s="52"/>
      <c r="AI124" s="52"/>
      <c r="AJ124" s="52"/>
      <c r="AK124" s="2">
        <v>2027</v>
      </c>
    </row>
    <row r="125" spans="1:37" s="12" customFormat="1" ht="15">
      <c r="A125" s="43"/>
      <c r="B125" s="43"/>
      <c r="C125" s="43"/>
      <c r="D125" s="44"/>
      <c r="E125" s="44"/>
      <c r="F125" s="44"/>
      <c r="G125" s="44"/>
      <c r="H125" s="44"/>
      <c r="I125" s="44"/>
      <c r="J125" s="44"/>
      <c r="K125" s="44"/>
      <c r="L125" s="45"/>
      <c r="M125" s="45"/>
      <c r="N125" s="45"/>
      <c r="O125" s="45"/>
      <c r="P125" s="45"/>
      <c r="Q125" s="45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10" t="s">
        <v>49</v>
      </c>
      <c r="AC125" s="41" t="s">
        <v>37</v>
      </c>
      <c r="AD125" s="6">
        <v>987930</v>
      </c>
      <c r="AE125" s="55">
        <v>986727</v>
      </c>
      <c r="AF125" s="55">
        <v>914100</v>
      </c>
      <c r="AG125" s="55">
        <v>914100</v>
      </c>
      <c r="AH125" s="55">
        <v>914100</v>
      </c>
      <c r="AI125" s="55">
        <v>914100</v>
      </c>
      <c r="AJ125" s="6">
        <f>SUM(AD125:AI125)</f>
        <v>5631057</v>
      </c>
      <c r="AK125" s="2">
        <v>2027</v>
      </c>
    </row>
    <row r="126" spans="1:37" s="12" customFormat="1" ht="15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10" t="s">
        <v>50</v>
      </c>
      <c r="AC126" s="41" t="s">
        <v>37</v>
      </c>
      <c r="AD126" s="6">
        <v>670020.1</v>
      </c>
      <c r="AE126" s="55">
        <v>768020</v>
      </c>
      <c r="AF126" s="55">
        <v>768020</v>
      </c>
      <c r="AG126" s="55">
        <v>768020</v>
      </c>
      <c r="AH126" s="55">
        <v>768020</v>
      </c>
      <c r="AI126" s="55">
        <v>768020</v>
      </c>
      <c r="AJ126" s="6">
        <f>SUM(AD126:AI126)</f>
        <v>4510120.1</v>
      </c>
      <c r="AK126" s="2">
        <v>2027</v>
      </c>
    </row>
    <row r="127" spans="1:37" s="12" customFormat="1" ht="24">
      <c r="A127" s="43"/>
      <c r="B127" s="43"/>
      <c r="C127" s="43"/>
      <c r="D127" s="44"/>
      <c r="E127" s="44"/>
      <c r="F127" s="44"/>
      <c r="G127" s="44"/>
      <c r="H127" s="44"/>
      <c r="I127" s="44"/>
      <c r="J127" s="44"/>
      <c r="K127" s="44"/>
      <c r="L127" s="45"/>
      <c r="M127" s="45"/>
      <c r="N127" s="45"/>
      <c r="O127" s="45"/>
      <c r="P127" s="45"/>
      <c r="Q127" s="45"/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3</v>
      </c>
      <c r="Z127" s="36">
        <v>0</v>
      </c>
      <c r="AA127" s="36">
        <v>1</v>
      </c>
      <c r="AB127" s="47" t="s">
        <v>74</v>
      </c>
      <c r="AC127" s="41" t="s">
        <v>39</v>
      </c>
      <c r="AD127" s="52">
        <v>1390</v>
      </c>
      <c r="AE127" s="52">
        <v>1390</v>
      </c>
      <c r="AF127" s="52">
        <v>1390</v>
      </c>
      <c r="AG127" s="52">
        <v>1390</v>
      </c>
      <c r="AH127" s="52">
        <v>1390</v>
      </c>
      <c r="AI127" s="52">
        <v>1390</v>
      </c>
      <c r="AJ127" s="52"/>
      <c r="AK127" s="2">
        <v>2027</v>
      </c>
    </row>
    <row r="128" spans="1:37" s="12" customFormat="1" ht="48">
      <c r="A128" s="36">
        <v>0</v>
      </c>
      <c r="B128" s="36">
        <v>2</v>
      </c>
      <c r="C128" s="36">
        <v>7</v>
      </c>
      <c r="D128" s="36">
        <v>0</v>
      </c>
      <c r="E128" s="36">
        <v>5</v>
      </c>
      <c r="F128" s="36">
        <v>0</v>
      </c>
      <c r="G128" s="36">
        <v>3</v>
      </c>
      <c r="H128" s="36">
        <v>1</v>
      </c>
      <c r="I128" s="36">
        <v>0</v>
      </c>
      <c r="J128" s="36">
        <v>3</v>
      </c>
      <c r="K128" s="36">
        <v>0</v>
      </c>
      <c r="L128" s="36">
        <v>1</v>
      </c>
      <c r="M128" s="36" t="s">
        <v>0</v>
      </c>
      <c r="N128" s="36">
        <v>9</v>
      </c>
      <c r="O128" s="36">
        <v>0</v>
      </c>
      <c r="P128" s="36">
        <v>2</v>
      </c>
      <c r="Q128" s="36">
        <v>3</v>
      </c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4</v>
      </c>
      <c r="Z128" s="36">
        <v>0</v>
      </c>
      <c r="AA128" s="36">
        <v>0</v>
      </c>
      <c r="AB128" s="47" t="s">
        <v>16</v>
      </c>
      <c r="AC128" s="41" t="s">
        <v>37</v>
      </c>
      <c r="AD128" s="6">
        <v>41334.87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f>SUM(AD128:AI128)</f>
        <v>41334.87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>
        <v>1</v>
      </c>
      <c r="N129" s="36">
        <v>9</v>
      </c>
      <c r="O129" s="36">
        <v>0</v>
      </c>
      <c r="P129" s="36">
        <v>2</v>
      </c>
      <c r="Q129" s="36">
        <v>3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4</v>
      </c>
      <c r="Z129" s="36">
        <v>0</v>
      </c>
      <c r="AA129" s="36">
        <v>0</v>
      </c>
      <c r="AB129" s="10" t="s">
        <v>140</v>
      </c>
      <c r="AC129" s="41" t="s">
        <v>37</v>
      </c>
      <c r="AD129" s="6">
        <v>188851.11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f>SUM(AD129:AI129)</f>
        <v>188851.11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4</v>
      </c>
      <c r="Z130" s="36">
        <v>0</v>
      </c>
      <c r="AA130" s="36">
        <v>1</v>
      </c>
      <c r="AB130" s="47" t="s">
        <v>153</v>
      </c>
      <c r="AC130" s="41" t="s">
        <v>39</v>
      </c>
      <c r="AD130" s="52">
        <v>1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5">
        <f>SUM(AD130:AI130)</f>
        <v>1</v>
      </c>
      <c r="AK130" s="2">
        <v>2022</v>
      </c>
    </row>
    <row r="131" spans="1:37" s="12" customFormat="1" ht="60">
      <c r="A131" s="36">
        <v>0</v>
      </c>
      <c r="B131" s="36">
        <v>2</v>
      </c>
      <c r="C131" s="36">
        <v>7</v>
      </c>
      <c r="D131" s="36">
        <v>0</v>
      </c>
      <c r="E131" s="36">
        <v>5</v>
      </c>
      <c r="F131" s="36">
        <v>0</v>
      </c>
      <c r="G131" s="36">
        <v>3</v>
      </c>
      <c r="H131" s="36">
        <v>1</v>
      </c>
      <c r="I131" s="36">
        <v>0</v>
      </c>
      <c r="J131" s="36">
        <v>3</v>
      </c>
      <c r="K131" s="36">
        <v>0</v>
      </c>
      <c r="L131" s="36">
        <v>1</v>
      </c>
      <c r="M131" s="36" t="s">
        <v>0</v>
      </c>
      <c r="N131" s="36">
        <v>9</v>
      </c>
      <c r="O131" s="36">
        <v>0</v>
      </c>
      <c r="P131" s="36">
        <v>3</v>
      </c>
      <c r="Q131" s="36">
        <v>2</v>
      </c>
      <c r="R131" s="36">
        <v>1</v>
      </c>
      <c r="S131" s="36">
        <v>0</v>
      </c>
      <c r="T131" s="36">
        <v>3</v>
      </c>
      <c r="U131" s="36">
        <v>0</v>
      </c>
      <c r="V131" s="36">
        <v>1</v>
      </c>
      <c r="W131" s="36">
        <v>0</v>
      </c>
      <c r="X131" s="36">
        <v>0</v>
      </c>
      <c r="Y131" s="36">
        <v>5</v>
      </c>
      <c r="Z131" s="36">
        <v>0</v>
      </c>
      <c r="AA131" s="36">
        <v>0</v>
      </c>
      <c r="AB131" s="47" t="s">
        <v>152</v>
      </c>
      <c r="AC131" s="41" t="s">
        <v>37</v>
      </c>
      <c r="AD131" s="6">
        <v>45000</v>
      </c>
      <c r="AE131" s="6">
        <v>259599.43</v>
      </c>
      <c r="AF131" s="52">
        <v>0</v>
      </c>
      <c r="AG131" s="52">
        <v>0</v>
      </c>
      <c r="AH131" s="52">
        <v>0</v>
      </c>
      <c r="AI131" s="52">
        <v>0</v>
      </c>
      <c r="AJ131" s="55">
        <f>SUM(AD131:AI131)</f>
        <v>304599.43</v>
      </c>
      <c r="AK131" s="2">
        <v>2023</v>
      </c>
    </row>
    <row r="132" spans="1:37" s="12" customFormat="1" ht="48">
      <c r="A132" s="65">
        <v>0</v>
      </c>
      <c r="B132" s="65">
        <v>2</v>
      </c>
      <c r="C132" s="65">
        <v>7</v>
      </c>
      <c r="D132" s="65">
        <v>0</v>
      </c>
      <c r="E132" s="65">
        <v>5</v>
      </c>
      <c r="F132" s="65">
        <v>0</v>
      </c>
      <c r="G132" s="65">
        <v>3</v>
      </c>
      <c r="H132" s="65">
        <v>1</v>
      </c>
      <c r="I132" s="65">
        <v>0</v>
      </c>
      <c r="J132" s="65">
        <v>3</v>
      </c>
      <c r="K132" s="65">
        <v>0</v>
      </c>
      <c r="L132" s="65">
        <v>1</v>
      </c>
      <c r="M132" s="65">
        <v>1</v>
      </c>
      <c r="N132" s="65">
        <v>9</v>
      </c>
      <c r="O132" s="65">
        <v>0</v>
      </c>
      <c r="P132" s="65">
        <v>3</v>
      </c>
      <c r="Q132" s="65">
        <v>2</v>
      </c>
      <c r="R132" s="65">
        <v>1</v>
      </c>
      <c r="S132" s="65">
        <v>0</v>
      </c>
      <c r="T132" s="65">
        <v>3</v>
      </c>
      <c r="U132" s="65">
        <v>0</v>
      </c>
      <c r="V132" s="65">
        <v>1</v>
      </c>
      <c r="W132" s="65">
        <v>0</v>
      </c>
      <c r="X132" s="65">
        <v>0</v>
      </c>
      <c r="Y132" s="65">
        <v>5</v>
      </c>
      <c r="Z132" s="65">
        <v>0</v>
      </c>
      <c r="AA132" s="65">
        <v>0</v>
      </c>
      <c r="AB132" s="10" t="s">
        <v>180</v>
      </c>
      <c r="AC132" s="41" t="s">
        <v>37</v>
      </c>
      <c r="AD132" s="6">
        <v>0</v>
      </c>
      <c r="AE132" s="6">
        <v>764183.31</v>
      </c>
      <c r="AF132" s="52">
        <v>0</v>
      </c>
      <c r="AG132" s="52">
        <v>0</v>
      </c>
      <c r="AH132" s="52">
        <v>0</v>
      </c>
      <c r="AI132" s="52">
        <v>0</v>
      </c>
      <c r="AJ132" s="55">
        <f>SUM(AD132:AI132)</f>
        <v>764183.31</v>
      </c>
      <c r="AK132" s="2">
        <v>2023</v>
      </c>
    </row>
    <row r="133" spans="1:37" s="12" customFormat="1" ht="24">
      <c r="A133" s="43"/>
      <c r="B133" s="43"/>
      <c r="C133" s="43"/>
      <c r="D133" s="44"/>
      <c r="E133" s="44"/>
      <c r="F133" s="44"/>
      <c r="G133" s="44"/>
      <c r="H133" s="44"/>
      <c r="I133" s="44"/>
      <c r="J133" s="44"/>
      <c r="K133" s="44"/>
      <c r="L133" s="45"/>
      <c r="M133" s="45"/>
      <c r="N133" s="45"/>
      <c r="O133" s="45"/>
      <c r="P133" s="45"/>
      <c r="Q133" s="45"/>
      <c r="R133" s="36">
        <v>1</v>
      </c>
      <c r="S133" s="36">
        <v>0</v>
      </c>
      <c r="T133" s="36">
        <v>3</v>
      </c>
      <c r="U133" s="36">
        <v>0</v>
      </c>
      <c r="V133" s="36">
        <v>1</v>
      </c>
      <c r="W133" s="36">
        <v>0</v>
      </c>
      <c r="X133" s="36">
        <v>0</v>
      </c>
      <c r="Y133" s="36">
        <v>5</v>
      </c>
      <c r="Z133" s="36">
        <v>0</v>
      </c>
      <c r="AA133" s="36">
        <v>1</v>
      </c>
      <c r="AB133" s="47" t="s">
        <v>154</v>
      </c>
      <c r="AC133" s="41" t="s">
        <v>39</v>
      </c>
      <c r="AD133" s="52">
        <v>1</v>
      </c>
      <c r="AE133" s="52">
        <v>1</v>
      </c>
      <c r="AF133" s="52">
        <v>0</v>
      </c>
      <c r="AG133" s="52">
        <v>0</v>
      </c>
      <c r="AH133" s="52">
        <v>0</v>
      </c>
      <c r="AI133" s="52">
        <v>0</v>
      </c>
      <c r="AJ133" s="52">
        <v>1</v>
      </c>
      <c r="AK133" s="2">
        <v>2022</v>
      </c>
    </row>
    <row r="134" spans="1:37" s="12" customFormat="1" ht="48">
      <c r="A134" s="36">
        <v>0</v>
      </c>
      <c r="B134" s="36">
        <v>2</v>
      </c>
      <c r="C134" s="36">
        <v>7</v>
      </c>
      <c r="D134" s="36">
        <v>0</v>
      </c>
      <c r="E134" s="36">
        <v>5</v>
      </c>
      <c r="F134" s="36">
        <v>0</v>
      </c>
      <c r="G134" s="36">
        <v>3</v>
      </c>
      <c r="H134" s="36">
        <v>1</v>
      </c>
      <c r="I134" s="36">
        <v>0</v>
      </c>
      <c r="J134" s="36">
        <v>3</v>
      </c>
      <c r="K134" s="36">
        <v>0</v>
      </c>
      <c r="L134" s="36">
        <v>1</v>
      </c>
      <c r="M134" s="36" t="s">
        <v>0</v>
      </c>
      <c r="N134" s="36">
        <v>9</v>
      </c>
      <c r="O134" s="36">
        <v>0</v>
      </c>
      <c r="P134" s="36">
        <v>3</v>
      </c>
      <c r="Q134" s="36">
        <v>3</v>
      </c>
      <c r="R134" s="36">
        <v>1</v>
      </c>
      <c r="S134" s="36">
        <v>0</v>
      </c>
      <c r="T134" s="36">
        <v>3</v>
      </c>
      <c r="U134" s="36">
        <v>0</v>
      </c>
      <c r="V134" s="36">
        <v>1</v>
      </c>
      <c r="W134" s="36">
        <v>0</v>
      </c>
      <c r="X134" s="36">
        <v>0</v>
      </c>
      <c r="Y134" s="36">
        <v>6</v>
      </c>
      <c r="Z134" s="36">
        <v>0</v>
      </c>
      <c r="AA134" s="36">
        <v>0</v>
      </c>
      <c r="AB134" s="10" t="s">
        <v>156</v>
      </c>
      <c r="AC134" s="41" t="s">
        <v>37</v>
      </c>
      <c r="AD134" s="6">
        <v>51927.7</v>
      </c>
      <c r="AE134" s="6">
        <v>137719.33</v>
      </c>
      <c r="AF134" s="52">
        <v>0</v>
      </c>
      <c r="AG134" s="52">
        <v>0</v>
      </c>
      <c r="AH134" s="52">
        <v>0</v>
      </c>
      <c r="AI134" s="52">
        <v>0</v>
      </c>
      <c r="AJ134" s="55">
        <f>SUM(AD134:AI134)</f>
        <v>189647.02999999997</v>
      </c>
      <c r="AK134" s="2">
        <v>2023</v>
      </c>
    </row>
    <row r="135" spans="1:37" s="12" customFormat="1" ht="48">
      <c r="A135" s="65">
        <v>0</v>
      </c>
      <c r="B135" s="65">
        <v>2</v>
      </c>
      <c r="C135" s="65">
        <v>7</v>
      </c>
      <c r="D135" s="65">
        <v>0</v>
      </c>
      <c r="E135" s="65">
        <v>5</v>
      </c>
      <c r="F135" s="65">
        <v>0</v>
      </c>
      <c r="G135" s="65">
        <v>3</v>
      </c>
      <c r="H135" s="65">
        <v>1</v>
      </c>
      <c r="I135" s="65">
        <v>0</v>
      </c>
      <c r="J135" s="65">
        <v>3</v>
      </c>
      <c r="K135" s="65">
        <v>0</v>
      </c>
      <c r="L135" s="65">
        <v>1</v>
      </c>
      <c r="M135" s="65">
        <v>1</v>
      </c>
      <c r="N135" s="65">
        <v>9</v>
      </c>
      <c r="O135" s="65">
        <v>0</v>
      </c>
      <c r="P135" s="65">
        <v>3</v>
      </c>
      <c r="Q135" s="65">
        <v>3</v>
      </c>
      <c r="R135" s="65">
        <v>1</v>
      </c>
      <c r="S135" s="65">
        <v>0</v>
      </c>
      <c r="T135" s="65">
        <v>3</v>
      </c>
      <c r="U135" s="65">
        <v>0</v>
      </c>
      <c r="V135" s="65">
        <v>1</v>
      </c>
      <c r="W135" s="65">
        <v>0</v>
      </c>
      <c r="X135" s="65">
        <v>0</v>
      </c>
      <c r="Y135" s="65">
        <v>6</v>
      </c>
      <c r="Z135" s="65">
        <v>0</v>
      </c>
      <c r="AA135" s="65">
        <v>0</v>
      </c>
      <c r="AB135" s="10" t="s">
        <v>181</v>
      </c>
      <c r="AC135" s="41" t="s">
        <v>37</v>
      </c>
      <c r="AD135" s="6">
        <v>0</v>
      </c>
      <c r="AE135" s="6">
        <v>440769.63</v>
      </c>
      <c r="AF135" s="52">
        <v>0</v>
      </c>
      <c r="AG135" s="52">
        <v>0</v>
      </c>
      <c r="AH135" s="52">
        <v>0</v>
      </c>
      <c r="AI135" s="52">
        <v>0</v>
      </c>
      <c r="AJ135" s="55">
        <f>SUM(AD135:AI135)</f>
        <v>440769.63</v>
      </c>
      <c r="AK135" s="2">
        <v>2023</v>
      </c>
    </row>
    <row r="136" spans="1:37" s="12" customFormat="1" ht="24">
      <c r="A136" s="43"/>
      <c r="B136" s="43"/>
      <c r="C136" s="43"/>
      <c r="D136" s="44"/>
      <c r="E136" s="44"/>
      <c r="F136" s="44"/>
      <c r="G136" s="44"/>
      <c r="H136" s="44"/>
      <c r="I136" s="44"/>
      <c r="J136" s="44"/>
      <c r="K136" s="44"/>
      <c r="L136" s="45"/>
      <c r="M136" s="45"/>
      <c r="N136" s="45"/>
      <c r="O136" s="45"/>
      <c r="P136" s="45"/>
      <c r="Q136" s="45"/>
      <c r="R136" s="36">
        <v>1</v>
      </c>
      <c r="S136" s="36">
        <v>0</v>
      </c>
      <c r="T136" s="36">
        <v>3</v>
      </c>
      <c r="U136" s="36">
        <v>0</v>
      </c>
      <c r="V136" s="36">
        <v>1</v>
      </c>
      <c r="W136" s="36">
        <v>0</v>
      </c>
      <c r="X136" s="36">
        <v>0</v>
      </c>
      <c r="Y136" s="36">
        <v>6</v>
      </c>
      <c r="Z136" s="36">
        <v>0</v>
      </c>
      <c r="AA136" s="36">
        <v>1</v>
      </c>
      <c r="AB136" s="47" t="s">
        <v>155</v>
      </c>
      <c r="AC136" s="41" t="s">
        <v>39</v>
      </c>
      <c r="AD136" s="52">
        <v>1</v>
      </c>
      <c r="AE136" s="52">
        <v>1</v>
      </c>
      <c r="AF136" s="52">
        <v>0</v>
      </c>
      <c r="AG136" s="52">
        <v>0</v>
      </c>
      <c r="AH136" s="52">
        <v>0</v>
      </c>
      <c r="AI136" s="52">
        <v>0</v>
      </c>
      <c r="AJ136" s="52">
        <v>1</v>
      </c>
      <c r="AK136" s="2">
        <v>2022</v>
      </c>
    </row>
    <row r="137" spans="1:37" s="12" customFormat="1" ht="48">
      <c r="A137" s="36">
        <v>0</v>
      </c>
      <c r="B137" s="36">
        <v>2</v>
      </c>
      <c r="C137" s="36">
        <v>7</v>
      </c>
      <c r="D137" s="36">
        <v>0</v>
      </c>
      <c r="E137" s="36">
        <v>5</v>
      </c>
      <c r="F137" s="36">
        <v>0</v>
      </c>
      <c r="G137" s="36">
        <v>3</v>
      </c>
      <c r="H137" s="36">
        <v>1</v>
      </c>
      <c r="I137" s="36">
        <v>0</v>
      </c>
      <c r="J137" s="36">
        <v>3</v>
      </c>
      <c r="K137" s="36">
        <v>0</v>
      </c>
      <c r="L137" s="36">
        <v>1</v>
      </c>
      <c r="M137" s="36" t="s">
        <v>0</v>
      </c>
      <c r="N137" s="36">
        <v>9</v>
      </c>
      <c r="O137" s="36">
        <v>0</v>
      </c>
      <c r="P137" s="36">
        <v>3</v>
      </c>
      <c r="Q137" s="36">
        <v>4</v>
      </c>
      <c r="R137" s="36">
        <v>1</v>
      </c>
      <c r="S137" s="36">
        <v>0</v>
      </c>
      <c r="T137" s="36">
        <v>3</v>
      </c>
      <c r="U137" s="36">
        <v>0</v>
      </c>
      <c r="V137" s="36">
        <v>1</v>
      </c>
      <c r="W137" s="36">
        <v>0</v>
      </c>
      <c r="X137" s="36">
        <v>0</v>
      </c>
      <c r="Y137" s="36">
        <v>7</v>
      </c>
      <c r="Z137" s="36">
        <v>0</v>
      </c>
      <c r="AA137" s="36">
        <v>0</v>
      </c>
      <c r="AB137" s="10" t="s">
        <v>182</v>
      </c>
      <c r="AC137" s="41" t="s">
        <v>37</v>
      </c>
      <c r="AD137" s="6">
        <v>51163.56</v>
      </c>
      <c r="AE137" s="6">
        <v>158603.4</v>
      </c>
      <c r="AF137" s="52">
        <v>0</v>
      </c>
      <c r="AG137" s="52">
        <v>0</v>
      </c>
      <c r="AH137" s="52">
        <v>0</v>
      </c>
      <c r="AI137" s="52">
        <v>0</v>
      </c>
      <c r="AJ137" s="55">
        <f>SUM(AD137:AI137)</f>
        <v>209766.96</v>
      </c>
      <c r="AK137" s="2">
        <v>2023</v>
      </c>
    </row>
    <row r="138" spans="1:37" s="12" customFormat="1" ht="48">
      <c r="A138" s="65">
        <v>0</v>
      </c>
      <c r="B138" s="65">
        <v>2</v>
      </c>
      <c r="C138" s="65">
        <v>7</v>
      </c>
      <c r="D138" s="65">
        <v>0</v>
      </c>
      <c r="E138" s="65">
        <v>5</v>
      </c>
      <c r="F138" s="65">
        <v>0</v>
      </c>
      <c r="G138" s="65">
        <v>3</v>
      </c>
      <c r="H138" s="65">
        <v>1</v>
      </c>
      <c r="I138" s="65">
        <v>0</v>
      </c>
      <c r="J138" s="65">
        <v>3</v>
      </c>
      <c r="K138" s="65">
        <v>0</v>
      </c>
      <c r="L138" s="65">
        <v>1</v>
      </c>
      <c r="M138" s="65">
        <v>1</v>
      </c>
      <c r="N138" s="65">
        <v>9</v>
      </c>
      <c r="O138" s="65">
        <v>0</v>
      </c>
      <c r="P138" s="65">
        <v>3</v>
      </c>
      <c r="Q138" s="65">
        <v>4</v>
      </c>
      <c r="R138" s="65">
        <v>1</v>
      </c>
      <c r="S138" s="65">
        <v>0</v>
      </c>
      <c r="T138" s="65">
        <v>3</v>
      </c>
      <c r="U138" s="65">
        <v>0</v>
      </c>
      <c r="V138" s="65">
        <v>1</v>
      </c>
      <c r="W138" s="65">
        <v>0</v>
      </c>
      <c r="X138" s="65">
        <v>0</v>
      </c>
      <c r="Y138" s="65">
        <v>7</v>
      </c>
      <c r="Z138" s="65">
        <v>0</v>
      </c>
      <c r="AA138" s="65">
        <v>0</v>
      </c>
      <c r="AB138" s="10" t="s">
        <v>183</v>
      </c>
      <c r="AC138" s="41" t="s">
        <v>37</v>
      </c>
      <c r="AD138" s="6">
        <v>0</v>
      </c>
      <c r="AE138" s="6">
        <v>549937.35</v>
      </c>
      <c r="AF138" s="52">
        <v>0</v>
      </c>
      <c r="AG138" s="52">
        <v>0</v>
      </c>
      <c r="AH138" s="52">
        <v>0</v>
      </c>
      <c r="AI138" s="52">
        <v>0</v>
      </c>
      <c r="AJ138" s="55">
        <f>SUM(AD138:AI138)</f>
        <v>549937.35</v>
      </c>
      <c r="AK138" s="2">
        <v>2023</v>
      </c>
    </row>
    <row r="139" spans="1:37" s="12" customFormat="1" ht="24">
      <c r="A139" s="43"/>
      <c r="B139" s="43"/>
      <c r="C139" s="43"/>
      <c r="D139" s="44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36">
        <v>1</v>
      </c>
      <c r="S139" s="36">
        <v>0</v>
      </c>
      <c r="T139" s="36">
        <v>3</v>
      </c>
      <c r="U139" s="36">
        <v>0</v>
      </c>
      <c r="V139" s="36">
        <v>1</v>
      </c>
      <c r="W139" s="36">
        <v>0</v>
      </c>
      <c r="X139" s="36">
        <v>0</v>
      </c>
      <c r="Y139" s="36">
        <v>7</v>
      </c>
      <c r="Z139" s="36">
        <v>0</v>
      </c>
      <c r="AA139" s="36">
        <v>1</v>
      </c>
      <c r="AB139" s="47" t="s">
        <v>157</v>
      </c>
      <c r="AC139" s="41" t="s">
        <v>39</v>
      </c>
      <c r="AD139" s="52">
        <v>1</v>
      </c>
      <c r="AE139" s="52">
        <v>1</v>
      </c>
      <c r="AF139" s="52">
        <v>0</v>
      </c>
      <c r="AG139" s="52">
        <v>0</v>
      </c>
      <c r="AH139" s="52">
        <v>0</v>
      </c>
      <c r="AI139" s="52">
        <v>0</v>
      </c>
      <c r="AJ139" s="52">
        <v>1</v>
      </c>
      <c r="AK139" s="2">
        <v>2022</v>
      </c>
    </row>
    <row r="140" spans="1:37" s="12" customFormat="1" ht="48">
      <c r="A140" s="36">
        <v>0</v>
      </c>
      <c r="B140" s="36">
        <v>2</v>
      </c>
      <c r="C140" s="36">
        <v>7</v>
      </c>
      <c r="D140" s="36">
        <v>0</v>
      </c>
      <c r="E140" s="36">
        <v>5</v>
      </c>
      <c r="F140" s="36">
        <v>0</v>
      </c>
      <c r="G140" s="36">
        <v>3</v>
      </c>
      <c r="H140" s="36">
        <v>1</v>
      </c>
      <c r="I140" s="36">
        <v>0</v>
      </c>
      <c r="J140" s="36">
        <v>3</v>
      </c>
      <c r="K140" s="36">
        <v>0</v>
      </c>
      <c r="L140" s="36">
        <v>1</v>
      </c>
      <c r="M140" s="36" t="s">
        <v>0</v>
      </c>
      <c r="N140" s="36">
        <v>9</v>
      </c>
      <c r="O140" s="36">
        <v>0</v>
      </c>
      <c r="P140" s="36">
        <v>3</v>
      </c>
      <c r="Q140" s="36">
        <v>5</v>
      </c>
      <c r="R140" s="36">
        <v>1</v>
      </c>
      <c r="S140" s="36">
        <v>0</v>
      </c>
      <c r="T140" s="36">
        <v>3</v>
      </c>
      <c r="U140" s="36">
        <v>0</v>
      </c>
      <c r="V140" s="36">
        <v>1</v>
      </c>
      <c r="W140" s="36">
        <v>0</v>
      </c>
      <c r="X140" s="36">
        <v>0</v>
      </c>
      <c r="Y140" s="36">
        <v>8</v>
      </c>
      <c r="Z140" s="36">
        <v>0</v>
      </c>
      <c r="AA140" s="36">
        <v>0</v>
      </c>
      <c r="AB140" s="10" t="s">
        <v>158</v>
      </c>
      <c r="AC140" s="41" t="s">
        <v>37</v>
      </c>
      <c r="AD140" s="6">
        <v>50252.33</v>
      </c>
      <c r="AE140" s="6">
        <v>43899.63</v>
      </c>
      <c r="AF140" s="52">
        <v>0</v>
      </c>
      <c r="AG140" s="52">
        <v>0</v>
      </c>
      <c r="AH140" s="52">
        <v>0</v>
      </c>
      <c r="AI140" s="52">
        <v>0</v>
      </c>
      <c r="AJ140" s="55">
        <f>SUM(AD140:AI140)</f>
        <v>94151.95999999999</v>
      </c>
      <c r="AK140" s="2">
        <v>2023</v>
      </c>
    </row>
    <row r="141" spans="1:37" s="12" customFormat="1" ht="48">
      <c r="A141" s="65">
        <v>0</v>
      </c>
      <c r="B141" s="65">
        <v>2</v>
      </c>
      <c r="C141" s="65">
        <v>7</v>
      </c>
      <c r="D141" s="65">
        <v>0</v>
      </c>
      <c r="E141" s="65">
        <v>5</v>
      </c>
      <c r="F141" s="65">
        <v>0</v>
      </c>
      <c r="G141" s="65">
        <v>3</v>
      </c>
      <c r="H141" s="65">
        <v>1</v>
      </c>
      <c r="I141" s="65">
        <v>0</v>
      </c>
      <c r="J141" s="65">
        <v>3</v>
      </c>
      <c r="K141" s="65">
        <v>0</v>
      </c>
      <c r="L141" s="65">
        <v>1</v>
      </c>
      <c r="M141" s="65">
        <v>1</v>
      </c>
      <c r="N141" s="65">
        <v>9</v>
      </c>
      <c r="O141" s="65">
        <v>0</v>
      </c>
      <c r="P141" s="65">
        <v>3</v>
      </c>
      <c r="Q141" s="65">
        <v>5</v>
      </c>
      <c r="R141" s="65">
        <v>1</v>
      </c>
      <c r="S141" s="65">
        <v>0</v>
      </c>
      <c r="T141" s="65">
        <v>3</v>
      </c>
      <c r="U141" s="65">
        <v>0</v>
      </c>
      <c r="V141" s="65">
        <v>1</v>
      </c>
      <c r="W141" s="65">
        <v>0</v>
      </c>
      <c r="X141" s="65">
        <v>0</v>
      </c>
      <c r="Y141" s="65">
        <v>8</v>
      </c>
      <c r="Z141" s="65">
        <v>0</v>
      </c>
      <c r="AA141" s="65">
        <v>0</v>
      </c>
      <c r="AB141" s="10" t="s">
        <v>184</v>
      </c>
      <c r="AC141" s="41" t="s">
        <v>37</v>
      </c>
      <c r="AD141" s="6">
        <v>0</v>
      </c>
      <c r="AE141" s="6">
        <v>232651.16</v>
      </c>
      <c r="AF141" s="52">
        <v>0</v>
      </c>
      <c r="AG141" s="52">
        <v>0</v>
      </c>
      <c r="AH141" s="52">
        <v>0</v>
      </c>
      <c r="AI141" s="52">
        <v>0</v>
      </c>
      <c r="AJ141" s="55">
        <f>SUM(AD141:AI141)</f>
        <v>232651.16</v>
      </c>
      <c r="AK141" s="2">
        <v>2023</v>
      </c>
    </row>
    <row r="142" spans="1:37" s="12" customFormat="1" ht="24">
      <c r="A142" s="43"/>
      <c r="B142" s="43"/>
      <c r="C142" s="43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36">
        <v>1</v>
      </c>
      <c r="S142" s="36">
        <v>0</v>
      </c>
      <c r="T142" s="36">
        <v>3</v>
      </c>
      <c r="U142" s="36">
        <v>0</v>
      </c>
      <c r="V142" s="36">
        <v>1</v>
      </c>
      <c r="W142" s="36">
        <v>0</v>
      </c>
      <c r="X142" s="36">
        <v>0</v>
      </c>
      <c r="Y142" s="36">
        <v>8</v>
      </c>
      <c r="Z142" s="36">
        <v>0</v>
      </c>
      <c r="AA142" s="36">
        <v>1</v>
      </c>
      <c r="AB142" s="47" t="s">
        <v>159</v>
      </c>
      <c r="AC142" s="41" t="s">
        <v>39</v>
      </c>
      <c r="AD142" s="52">
        <v>1</v>
      </c>
      <c r="AE142" s="52">
        <v>1</v>
      </c>
      <c r="AF142" s="52">
        <v>0</v>
      </c>
      <c r="AG142" s="52">
        <v>0</v>
      </c>
      <c r="AH142" s="52">
        <v>0</v>
      </c>
      <c r="AI142" s="52">
        <v>0</v>
      </c>
      <c r="AJ142" s="52">
        <v>1</v>
      </c>
      <c r="AK142" s="2">
        <v>2022</v>
      </c>
    </row>
    <row r="143" spans="1:37" s="12" customFormat="1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56"/>
      <c r="U143" s="56"/>
      <c r="V143" s="56"/>
      <c r="W143" s="56"/>
      <c r="X143" s="56"/>
      <c r="Y143" s="56"/>
      <c r="Z143" s="56"/>
      <c r="AA143" s="56"/>
      <c r="AB143" s="43"/>
      <c r="AC143" s="43"/>
      <c r="AD143" s="43"/>
      <c r="AE143" s="43"/>
      <c r="AF143" s="43"/>
      <c r="AG143" s="43"/>
      <c r="AH143" s="43"/>
      <c r="AI143" s="43"/>
      <c r="AJ143" s="43"/>
      <c r="AK143" s="2">
        <v>2027</v>
      </c>
    </row>
    <row r="144" spans="1:37" s="12" customFormat="1" ht="24">
      <c r="A144" s="36">
        <v>0</v>
      </c>
      <c r="B144" s="36">
        <v>2</v>
      </c>
      <c r="C144" s="36">
        <v>7</v>
      </c>
      <c r="D144" s="38">
        <v>0</v>
      </c>
      <c r="E144" s="38">
        <v>5</v>
      </c>
      <c r="F144" s="38">
        <v>0</v>
      </c>
      <c r="G144" s="38">
        <v>3</v>
      </c>
      <c r="H144" s="38">
        <v>1</v>
      </c>
      <c r="I144" s="38">
        <v>0</v>
      </c>
      <c r="J144" s="38">
        <v>4</v>
      </c>
      <c r="K144" s="38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1</v>
      </c>
      <c r="S144" s="36">
        <v>0</v>
      </c>
      <c r="T144" s="36">
        <v>4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47" t="s">
        <v>123</v>
      </c>
      <c r="AC144" s="41" t="s">
        <v>37</v>
      </c>
      <c r="AD144" s="53">
        <f aca="true" t="shared" si="13" ref="AD144:AI144">AD145+AD159</f>
        <v>25656665.490000002</v>
      </c>
      <c r="AE144" s="53">
        <f t="shared" si="13"/>
        <v>17658249.78</v>
      </c>
      <c r="AF144" s="53">
        <f t="shared" si="13"/>
        <v>114410</v>
      </c>
      <c r="AG144" s="53">
        <f t="shared" si="13"/>
        <v>114410</v>
      </c>
      <c r="AH144" s="53">
        <f t="shared" si="13"/>
        <v>114410</v>
      </c>
      <c r="AI144" s="53">
        <f t="shared" si="13"/>
        <v>114410</v>
      </c>
      <c r="AJ144" s="53">
        <f>SUM(AD144:AI144)</f>
        <v>43772555.27</v>
      </c>
      <c r="AK144" s="2">
        <v>2027</v>
      </c>
    </row>
    <row r="145" spans="1:38" s="12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6">
        <v>1</v>
      </c>
      <c r="S145" s="36">
        <v>0</v>
      </c>
      <c r="T145" s="36">
        <v>4</v>
      </c>
      <c r="U145" s="36">
        <v>0</v>
      </c>
      <c r="V145" s="36">
        <v>1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51" t="s">
        <v>1</v>
      </c>
      <c r="AC145" s="41" t="s">
        <v>37</v>
      </c>
      <c r="AD145" s="53">
        <f aca="true" t="shared" si="14" ref="AD145:AI145">AD147+AD151+AD153+AD155</f>
        <v>25656665.490000002</v>
      </c>
      <c r="AE145" s="53">
        <f t="shared" si="14"/>
        <v>17658249.78</v>
      </c>
      <c r="AF145" s="53">
        <f t="shared" si="14"/>
        <v>114410</v>
      </c>
      <c r="AG145" s="53">
        <f t="shared" si="14"/>
        <v>114410</v>
      </c>
      <c r="AH145" s="53">
        <f t="shared" si="14"/>
        <v>114410</v>
      </c>
      <c r="AI145" s="53">
        <f t="shared" si="14"/>
        <v>114410</v>
      </c>
      <c r="AJ145" s="53">
        <f>SUM(AD145:AI145)</f>
        <v>43772555.27</v>
      </c>
      <c r="AK145" s="2">
        <v>2027</v>
      </c>
      <c r="AL145" s="57"/>
    </row>
    <row r="146" spans="1:37" s="1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36">
        <v>1</v>
      </c>
      <c r="S146" s="36">
        <v>0</v>
      </c>
      <c r="T146" s="36">
        <v>4</v>
      </c>
      <c r="U146" s="36">
        <v>0</v>
      </c>
      <c r="V146" s="36">
        <v>1</v>
      </c>
      <c r="W146" s="36">
        <v>0</v>
      </c>
      <c r="X146" s="36">
        <v>0</v>
      </c>
      <c r="Y146" s="36">
        <v>0</v>
      </c>
      <c r="Z146" s="36">
        <v>0</v>
      </c>
      <c r="AA146" s="36">
        <v>1</v>
      </c>
      <c r="AB146" s="51" t="s">
        <v>2</v>
      </c>
      <c r="AC146" s="41" t="s">
        <v>39</v>
      </c>
      <c r="AD146" s="8"/>
      <c r="AE146" s="8"/>
      <c r="AF146" s="8"/>
      <c r="AG146" s="8"/>
      <c r="AH146" s="8"/>
      <c r="AI146" s="8"/>
      <c r="AJ146" s="8"/>
      <c r="AK146" s="2">
        <v>2027</v>
      </c>
    </row>
    <row r="147" spans="1:37" s="12" customFormat="1" ht="24.75">
      <c r="A147" s="36">
        <v>0</v>
      </c>
      <c r="B147" s="36">
        <v>2</v>
      </c>
      <c r="C147" s="36">
        <v>7</v>
      </c>
      <c r="D147" s="38">
        <v>0</v>
      </c>
      <c r="E147" s="38">
        <v>5</v>
      </c>
      <c r="F147" s="38">
        <v>0</v>
      </c>
      <c r="G147" s="38">
        <v>3</v>
      </c>
      <c r="H147" s="38">
        <v>1</v>
      </c>
      <c r="I147" s="38">
        <v>0</v>
      </c>
      <c r="J147" s="38">
        <v>4</v>
      </c>
      <c r="K147" s="38" t="s">
        <v>15</v>
      </c>
      <c r="L147" s="38">
        <v>2</v>
      </c>
      <c r="M147" s="38">
        <v>5</v>
      </c>
      <c r="N147" s="38">
        <v>5</v>
      </c>
      <c r="O147" s="38">
        <v>5</v>
      </c>
      <c r="P147" s="38">
        <v>5</v>
      </c>
      <c r="Q147" s="38" t="s">
        <v>59</v>
      </c>
      <c r="R147" s="36">
        <v>1</v>
      </c>
      <c r="S147" s="36">
        <v>0</v>
      </c>
      <c r="T147" s="36">
        <v>4</v>
      </c>
      <c r="U147" s="36">
        <v>0</v>
      </c>
      <c r="V147" s="36">
        <v>1</v>
      </c>
      <c r="W147" s="36">
        <v>0</v>
      </c>
      <c r="X147" s="36">
        <v>0</v>
      </c>
      <c r="Y147" s="36">
        <v>1</v>
      </c>
      <c r="Z147" s="36">
        <v>0</v>
      </c>
      <c r="AA147" s="36">
        <v>0</v>
      </c>
      <c r="AB147" s="51" t="s">
        <v>117</v>
      </c>
      <c r="AC147" s="36"/>
      <c r="AD147" s="6">
        <v>12671714.68</v>
      </c>
      <c r="AE147" s="6">
        <v>11440110</v>
      </c>
      <c r="AF147" s="6">
        <v>114410</v>
      </c>
      <c r="AG147" s="6">
        <v>114410</v>
      </c>
      <c r="AH147" s="6">
        <v>114410</v>
      </c>
      <c r="AI147" s="6">
        <v>114410</v>
      </c>
      <c r="AJ147" s="6">
        <f>SUM(AD147:AI147)</f>
        <v>24569464.68</v>
      </c>
      <c r="AK147" s="2">
        <v>2027</v>
      </c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1</v>
      </c>
      <c r="W148" s="36">
        <v>0</v>
      </c>
      <c r="X148" s="36">
        <v>0</v>
      </c>
      <c r="Y148" s="36">
        <v>1</v>
      </c>
      <c r="Z148" s="36">
        <v>0</v>
      </c>
      <c r="AA148" s="36">
        <v>1</v>
      </c>
      <c r="AB148" s="51" t="s">
        <v>118</v>
      </c>
      <c r="AC148" s="7" t="s">
        <v>39</v>
      </c>
      <c r="AD148" s="9">
        <v>4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f>SUM(AD148:AI148)</f>
        <v>4</v>
      </c>
      <c r="AK148" s="2">
        <v>2027</v>
      </c>
    </row>
    <row r="149" spans="1:37" s="12" customFormat="1" ht="24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6">
        <v>1</v>
      </c>
      <c r="S149" s="36">
        <v>0</v>
      </c>
      <c r="T149" s="36">
        <v>4</v>
      </c>
      <c r="U149" s="36">
        <v>0</v>
      </c>
      <c r="V149" s="36">
        <v>1</v>
      </c>
      <c r="W149" s="36">
        <v>0</v>
      </c>
      <c r="X149" s="36">
        <v>0</v>
      </c>
      <c r="Y149" s="36">
        <v>2</v>
      </c>
      <c r="Z149" s="36">
        <v>0</v>
      </c>
      <c r="AA149" s="36">
        <v>0</v>
      </c>
      <c r="AB149" s="51" t="s">
        <v>3</v>
      </c>
      <c r="AC149" s="36" t="s">
        <v>40</v>
      </c>
      <c r="AD149" s="7" t="s">
        <v>61</v>
      </c>
      <c r="AE149" s="8" t="s">
        <v>61</v>
      </c>
      <c r="AF149" s="8" t="s">
        <v>61</v>
      </c>
      <c r="AG149" s="8" t="s">
        <v>61</v>
      </c>
      <c r="AH149" s="8" t="s">
        <v>61</v>
      </c>
      <c r="AI149" s="8" t="s">
        <v>61</v>
      </c>
      <c r="AJ149" s="8"/>
      <c r="AK149" s="2">
        <v>2027</v>
      </c>
    </row>
    <row r="150" spans="1:37" s="12" customFormat="1" ht="36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1</v>
      </c>
      <c r="W150" s="36">
        <v>0</v>
      </c>
      <c r="X150" s="36">
        <v>0</v>
      </c>
      <c r="Y150" s="36">
        <v>2</v>
      </c>
      <c r="Z150" s="36">
        <v>0</v>
      </c>
      <c r="AA150" s="36">
        <v>1</v>
      </c>
      <c r="AB150" s="51" t="s">
        <v>4</v>
      </c>
      <c r="AC150" s="7" t="s">
        <v>39</v>
      </c>
      <c r="AD150" s="7">
        <v>1</v>
      </c>
      <c r="AE150" s="8">
        <v>1</v>
      </c>
      <c r="AF150" s="8">
        <v>1</v>
      </c>
      <c r="AG150" s="8">
        <v>1</v>
      </c>
      <c r="AH150" s="8">
        <v>1</v>
      </c>
      <c r="AI150" s="8">
        <v>1</v>
      </c>
      <c r="AJ150" s="8">
        <f aca="true" t="shared" si="15" ref="AJ150:AJ157">SUM(AD150:AI150)</f>
        <v>6</v>
      </c>
      <c r="AK150" s="2">
        <v>2027</v>
      </c>
    </row>
    <row r="151" spans="1:37" s="12" customFormat="1" ht="36.75">
      <c r="A151" s="38">
        <v>0</v>
      </c>
      <c r="B151" s="38">
        <v>2</v>
      </c>
      <c r="C151" s="38">
        <v>7</v>
      </c>
      <c r="D151" s="38">
        <v>0</v>
      </c>
      <c r="E151" s="38">
        <v>5</v>
      </c>
      <c r="F151" s="38">
        <v>0</v>
      </c>
      <c r="G151" s="38">
        <v>3</v>
      </c>
      <c r="H151" s="38">
        <v>1</v>
      </c>
      <c r="I151" s="38">
        <v>0</v>
      </c>
      <c r="J151" s="38">
        <v>4</v>
      </c>
      <c r="K151" s="38">
        <v>0</v>
      </c>
      <c r="L151" s="38">
        <v>1</v>
      </c>
      <c r="M151" s="38">
        <v>2</v>
      </c>
      <c r="N151" s="38">
        <v>0</v>
      </c>
      <c r="O151" s="38">
        <v>0</v>
      </c>
      <c r="P151" s="38">
        <v>1</v>
      </c>
      <c r="Q151" s="38" t="s">
        <v>59</v>
      </c>
      <c r="R151" s="36">
        <v>1</v>
      </c>
      <c r="S151" s="36">
        <v>0</v>
      </c>
      <c r="T151" s="36">
        <v>4</v>
      </c>
      <c r="U151" s="36">
        <v>0</v>
      </c>
      <c r="V151" s="36">
        <v>1</v>
      </c>
      <c r="W151" s="36">
        <v>0</v>
      </c>
      <c r="X151" s="36">
        <v>0</v>
      </c>
      <c r="Y151" s="36">
        <v>3</v>
      </c>
      <c r="Z151" s="36">
        <v>0</v>
      </c>
      <c r="AA151" s="36">
        <v>0</v>
      </c>
      <c r="AB151" s="51" t="s">
        <v>130</v>
      </c>
      <c r="AC151" s="7" t="s">
        <v>37</v>
      </c>
      <c r="AD151" s="6">
        <v>11994950.81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f t="shared" si="15"/>
        <v>11994950.81</v>
      </c>
      <c r="AK151" s="2">
        <v>2022</v>
      </c>
    </row>
    <row r="152" spans="1:37" s="12" customFormat="1" ht="24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1</v>
      </c>
      <c r="W152" s="36">
        <v>0</v>
      </c>
      <c r="X152" s="36">
        <v>0</v>
      </c>
      <c r="Y152" s="36">
        <v>3</v>
      </c>
      <c r="Z152" s="36">
        <v>0</v>
      </c>
      <c r="AA152" s="36">
        <v>1</v>
      </c>
      <c r="AB152" s="51" t="s">
        <v>162</v>
      </c>
      <c r="AC152" s="7" t="s">
        <v>39</v>
      </c>
      <c r="AD152" s="7">
        <v>1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f t="shared" si="15"/>
        <v>1</v>
      </c>
      <c r="AK152" s="2">
        <v>2022</v>
      </c>
    </row>
    <row r="153" spans="1:37" s="12" customFormat="1" ht="24.75">
      <c r="A153" s="38">
        <v>0</v>
      </c>
      <c r="B153" s="38">
        <v>2</v>
      </c>
      <c r="C153" s="38">
        <v>7</v>
      </c>
      <c r="D153" s="38">
        <v>0</v>
      </c>
      <c r="E153" s="38">
        <v>5</v>
      </c>
      <c r="F153" s="38">
        <v>0</v>
      </c>
      <c r="G153" s="38">
        <v>3</v>
      </c>
      <c r="H153" s="38">
        <v>1</v>
      </c>
      <c r="I153" s="38">
        <v>0</v>
      </c>
      <c r="J153" s="38">
        <v>4</v>
      </c>
      <c r="K153" s="38">
        <v>0</v>
      </c>
      <c r="L153" s="38">
        <v>1</v>
      </c>
      <c r="M153" s="38">
        <v>1</v>
      </c>
      <c r="N153" s="38">
        <v>1</v>
      </c>
      <c r="O153" s="38">
        <v>1</v>
      </c>
      <c r="P153" s="38">
        <v>8</v>
      </c>
      <c r="Q153" s="38">
        <v>0</v>
      </c>
      <c r="R153" s="63">
        <v>1</v>
      </c>
      <c r="S153" s="63">
        <v>0</v>
      </c>
      <c r="T153" s="63">
        <v>4</v>
      </c>
      <c r="U153" s="63">
        <v>0</v>
      </c>
      <c r="V153" s="63">
        <v>1</v>
      </c>
      <c r="W153" s="63">
        <v>0</v>
      </c>
      <c r="X153" s="63">
        <v>0</v>
      </c>
      <c r="Y153" s="63">
        <v>4</v>
      </c>
      <c r="Z153" s="63">
        <v>0</v>
      </c>
      <c r="AA153" s="63">
        <v>0</v>
      </c>
      <c r="AB153" s="51" t="s">
        <v>160</v>
      </c>
      <c r="AC153" s="7" t="s">
        <v>37</v>
      </c>
      <c r="AD153" s="6">
        <v>990000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f t="shared" si="15"/>
        <v>990000</v>
      </c>
      <c r="AK153" s="2">
        <v>2022</v>
      </c>
    </row>
    <row r="154" spans="1:37" s="12" customFormat="1" ht="24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63">
        <v>1</v>
      </c>
      <c r="S154" s="63">
        <v>0</v>
      </c>
      <c r="T154" s="63">
        <v>4</v>
      </c>
      <c r="U154" s="63">
        <v>0</v>
      </c>
      <c r="V154" s="63">
        <v>1</v>
      </c>
      <c r="W154" s="63">
        <v>0</v>
      </c>
      <c r="X154" s="63">
        <v>0</v>
      </c>
      <c r="Y154" s="63">
        <v>4</v>
      </c>
      <c r="Z154" s="63">
        <v>0</v>
      </c>
      <c r="AA154" s="63">
        <v>1</v>
      </c>
      <c r="AB154" s="51" t="s">
        <v>161</v>
      </c>
      <c r="AC154" s="7" t="s">
        <v>39</v>
      </c>
      <c r="AD154" s="7">
        <v>1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f t="shared" si="15"/>
        <v>1</v>
      </c>
      <c r="AK154" s="2">
        <v>2022</v>
      </c>
    </row>
    <row r="155" spans="1:37" s="12" customFormat="1" ht="24.75">
      <c r="A155" s="38">
        <v>0</v>
      </c>
      <c r="B155" s="38">
        <v>2</v>
      </c>
      <c r="C155" s="38">
        <v>7</v>
      </c>
      <c r="D155" s="38">
        <v>0</v>
      </c>
      <c r="E155" s="38">
        <v>5</v>
      </c>
      <c r="F155" s="38">
        <v>0</v>
      </c>
      <c r="G155" s="38">
        <v>3</v>
      </c>
      <c r="H155" s="38">
        <v>1</v>
      </c>
      <c r="I155" s="38">
        <v>0</v>
      </c>
      <c r="J155" s="38">
        <v>4</v>
      </c>
      <c r="K155" s="38">
        <v>0</v>
      </c>
      <c r="L155" s="38">
        <v>1</v>
      </c>
      <c r="M155" s="38">
        <v>2</v>
      </c>
      <c r="N155" s="38">
        <v>0</v>
      </c>
      <c r="O155" s="38">
        <v>0</v>
      </c>
      <c r="P155" s="38">
        <v>2</v>
      </c>
      <c r="Q155" s="38" t="s">
        <v>59</v>
      </c>
      <c r="R155" s="63">
        <v>1</v>
      </c>
      <c r="S155" s="63">
        <v>0</v>
      </c>
      <c r="T155" s="63">
        <v>4</v>
      </c>
      <c r="U155" s="63">
        <v>0</v>
      </c>
      <c r="V155" s="63">
        <v>1</v>
      </c>
      <c r="W155" s="63">
        <v>0</v>
      </c>
      <c r="X155" s="63">
        <v>0</v>
      </c>
      <c r="Y155" s="63">
        <v>5</v>
      </c>
      <c r="Z155" s="63">
        <v>0</v>
      </c>
      <c r="AA155" s="63">
        <v>0</v>
      </c>
      <c r="AB155" s="51" t="s">
        <v>163</v>
      </c>
      <c r="AC155" s="7" t="s">
        <v>37</v>
      </c>
      <c r="AD155" s="7">
        <v>0</v>
      </c>
      <c r="AE155" s="7">
        <v>6218139.78</v>
      </c>
      <c r="AF155" s="8">
        <v>0</v>
      </c>
      <c r="AG155" s="8">
        <v>0</v>
      </c>
      <c r="AH155" s="8">
        <v>0</v>
      </c>
      <c r="AI155" s="8">
        <v>0</v>
      </c>
      <c r="AJ155" s="8">
        <f t="shared" si="15"/>
        <v>6218139.78</v>
      </c>
      <c r="AK155" s="2">
        <v>2022</v>
      </c>
    </row>
    <row r="156" spans="1:37" s="12" customFormat="1" ht="36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51" t="s">
        <v>165</v>
      </c>
      <c r="AC156" s="7" t="s">
        <v>39</v>
      </c>
      <c r="AD156" s="7">
        <v>0</v>
      </c>
      <c r="AE156" s="8">
        <v>1</v>
      </c>
      <c r="AF156" s="8">
        <v>0</v>
      </c>
      <c r="AG156" s="8">
        <v>0</v>
      </c>
      <c r="AH156" s="8">
        <v>0</v>
      </c>
      <c r="AI156" s="8">
        <v>0</v>
      </c>
      <c r="AJ156" s="8">
        <f t="shared" si="15"/>
        <v>1</v>
      </c>
      <c r="AK156" s="2">
        <v>2022</v>
      </c>
    </row>
    <row r="157" spans="1:37" s="12" customFormat="1" ht="24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63">
        <v>1</v>
      </c>
      <c r="S157" s="63">
        <v>0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5</v>
      </c>
      <c r="Z157" s="63">
        <v>0</v>
      </c>
      <c r="AA157" s="63">
        <v>1</v>
      </c>
      <c r="AB157" s="51" t="s">
        <v>164</v>
      </c>
      <c r="AC157" s="7" t="s">
        <v>39</v>
      </c>
      <c r="AD157" s="7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f t="shared" si="15"/>
        <v>0</v>
      </c>
      <c r="AK157" s="2">
        <v>2023</v>
      </c>
    </row>
    <row r="158" spans="1:37" s="12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48"/>
      <c r="U158" s="48"/>
      <c r="V158" s="48"/>
      <c r="W158" s="48"/>
      <c r="X158" s="48"/>
      <c r="Y158" s="48"/>
      <c r="Z158" s="48"/>
      <c r="AA158" s="48"/>
      <c r="AB158" s="58"/>
      <c r="AC158" s="8"/>
      <c r="AD158" s="7"/>
      <c r="AE158" s="8"/>
      <c r="AF158" s="8"/>
      <c r="AG158" s="8"/>
      <c r="AH158" s="8"/>
      <c r="AI158" s="8"/>
      <c r="AJ158" s="8"/>
      <c r="AK158" s="2">
        <v>2027</v>
      </c>
    </row>
    <row r="159" spans="1:37" s="12" customFormat="1" ht="24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6">
        <v>1</v>
      </c>
      <c r="S159" s="36">
        <v>0</v>
      </c>
      <c r="T159" s="36">
        <v>4</v>
      </c>
      <c r="U159" s="36">
        <v>0</v>
      </c>
      <c r="V159" s="36">
        <v>2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51" t="s">
        <v>5</v>
      </c>
      <c r="AC159" s="7"/>
      <c r="AD159" s="7"/>
      <c r="AE159" s="8"/>
      <c r="AF159" s="8"/>
      <c r="AG159" s="8"/>
      <c r="AH159" s="8"/>
      <c r="AI159" s="8"/>
      <c r="AJ159" s="8"/>
      <c r="AK159" s="2">
        <v>2027</v>
      </c>
    </row>
    <row r="160" spans="1:37" s="12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36">
        <v>1</v>
      </c>
      <c r="S160" s="36">
        <v>0</v>
      </c>
      <c r="T160" s="36">
        <v>4</v>
      </c>
      <c r="U160" s="36">
        <v>0</v>
      </c>
      <c r="V160" s="36">
        <v>2</v>
      </c>
      <c r="W160" s="36">
        <v>0</v>
      </c>
      <c r="X160" s="36">
        <v>0</v>
      </c>
      <c r="Y160" s="36">
        <v>0</v>
      </c>
      <c r="Z160" s="36">
        <v>0</v>
      </c>
      <c r="AA160" s="36">
        <v>1</v>
      </c>
      <c r="AB160" s="51" t="s">
        <v>13</v>
      </c>
      <c r="AC160" s="7" t="s">
        <v>6</v>
      </c>
      <c r="AD160" s="11">
        <v>3110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f>SUM(AE160:AI160)</f>
        <v>0</v>
      </c>
      <c r="AK160" s="2">
        <v>2027</v>
      </c>
    </row>
    <row r="161" spans="1:37" s="12" customFormat="1" ht="24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6">
        <v>1</v>
      </c>
      <c r="S161" s="36">
        <v>0</v>
      </c>
      <c r="T161" s="36">
        <v>4</v>
      </c>
      <c r="U161" s="36">
        <v>0</v>
      </c>
      <c r="V161" s="36">
        <v>2</v>
      </c>
      <c r="W161" s="36">
        <v>0</v>
      </c>
      <c r="X161" s="36">
        <v>0</v>
      </c>
      <c r="Y161" s="36">
        <v>1</v>
      </c>
      <c r="Z161" s="36">
        <v>0</v>
      </c>
      <c r="AA161" s="36">
        <v>0</v>
      </c>
      <c r="AB161" s="51" t="s">
        <v>119</v>
      </c>
      <c r="AC161" s="36" t="s">
        <v>40</v>
      </c>
      <c r="AD161" s="7" t="s">
        <v>61</v>
      </c>
      <c r="AE161" s="7" t="s">
        <v>61</v>
      </c>
      <c r="AF161" s="7" t="s">
        <v>61</v>
      </c>
      <c r="AG161" s="7" t="s">
        <v>61</v>
      </c>
      <c r="AH161" s="7" t="s">
        <v>61</v>
      </c>
      <c r="AI161" s="7" t="s">
        <v>61</v>
      </c>
      <c r="AJ161" s="8"/>
      <c r="AK161" s="2">
        <v>2027</v>
      </c>
    </row>
    <row r="162" spans="1:37" s="12" customFormat="1" ht="36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6">
        <v>1</v>
      </c>
      <c r="S162" s="36">
        <v>0</v>
      </c>
      <c r="T162" s="36">
        <v>4</v>
      </c>
      <c r="U162" s="36">
        <v>0</v>
      </c>
      <c r="V162" s="36">
        <v>2</v>
      </c>
      <c r="W162" s="36">
        <v>0</v>
      </c>
      <c r="X162" s="36">
        <v>0</v>
      </c>
      <c r="Y162" s="36">
        <v>1</v>
      </c>
      <c r="Z162" s="36">
        <v>0</v>
      </c>
      <c r="AA162" s="36">
        <v>1</v>
      </c>
      <c r="AB162" s="51" t="s">
        <v>14</v>
      </c>
      <c r="AC162" s="7" t="s">
        <v>39</v>
      </c>
      <c r="AD162" s="7">
        <v>4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f>SUM(AD162:AI162)</f>
        <v>4</v>
      </c>
      <c r="AK162" s="2">
        <v>2027</v>
      </c>
    </row>
    <row r="163" spans="1:37" s="12" customFormat="1" ht="24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6">
        <v>1</v>
      </c>
      <c r="S163" s="36">
        <v>0</v>
      </c>
      <c r="T163" s="36">
        <v>4</v>
      </c>
      <c r="U163" s="36">
        <v>0</v>
      </c>
      <c r="V163" s="36">
        <v>2</v>
      </c>
      <c r="W163" s="36">
        <v>0</v>
      </c>
      <c r="X163" s="36">
        <v>0</v>
      </c>
      <c r="Y163" s="36">
        <v>2</v>
      </c>
      <c r="Z163" s="36">
        <v>0</v>
      </c>
      <c r="AA163" s="36">
        <v>0</v>
      </c>
      <c r="AB163" s="51" t="s">
        <v>120</v>
      </c>
      <c r="AC163" s="36" t="s">
        <v>40</v>
      </c>
      <c r="AD163" s="7" t="s">
        <v>61</v>
      </c>
      <c r="AE163" s="8" t="s">
        <v>61</v>
      </c>
      <c r="AF163" s="8" t="s">
        <v>61</v>
      </c>
      <c r="AG163" s="8" t="s">
        <v>61</v>
      </c>
      <c r="AH163" s="8" t="s">
        <v>61</v>
      </c>
      <c r="AI163" s="8" t="s">
        <v>61</v>
      </c>
      <c r="AJ163" s="8" t="s">
        <v>61</v>
      </c>
      <c r="AK163" s="2">
        <v>2027</v>
      </c>
    </row>
    <row r="164" spans="1:37" s="12" customFormat="1" ht="36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6">
        <v>1</v>
      </c>
      <c r="S164" s="36">
        <v>0</v>
      </c>
      <c r="T164" s="36">
        <v>4</v>
      </c>
      <c r="U164" s="36">
        <v>0</v>
      </c>
      <c r="V164" s="36">
        <v>2</v>
      </c>
      <c r="W164" s="36">
        <v>0</v>
      </c>
      <c r="X164" s="36">
        <v>0</v>
      </c>
      <c r="Y164" s="36">
        <v>2</v>
      </c>
      <c r="Z164" s="36">
        <v>0</v>
      </c>
      <c r="AA164" s="36">
        <v>1</v>
      </c>
      <c r="AB164" s="51" t="s">
        <v>121</v>
      </c>
      <c r="AC164" s="7" t="s">
        <v>39</v>
      </c>
      <c r="AD164" s="7">
        <v>1</v>
      </c>
      <c r="AE164" s="8">
        <v>1</v>
      </c>
      <c r="AF164" s="8">
        <v>1</v>
      </c>
      <c r="AG164" s="8">
        <v>1</v>
      </c>
      <c r="AH164" s="8">
        <v>1</v>
      </c>
      <c r="AI164" s="8">
        <v>1</v>
      </c>
      <c r="AJ164" s="8">
        <f>SUM(AD164:AI164)</f>
        <v>6</v>
      </c>
      <c r="AK164" s="2">
        <v>2027</v>
      </c>
    </row>
    <row r="165" spans="1:37" s="12" customFormat="1" ht="15">
      <c r="A165" s="4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48"/>
      <c r="U165" s="48"/>
      <c r="V165" s="48"/>
      <c r="W165" s="48"/>
      <c r="X165" s="48"/>
      <c r="Y165" s="48"/>
      <c r="Z165" s="48"/>
      <c r="AA165" s="48"/>
      <c r="AB165" s="8"/>
      <c r="AC165" s="8"/>
      <c r="AD165" s="8"/>
      <c r="AE165" s="8"/>
      <c r="AF165" s="8"/>
      <c r="AG165" s="8"/>
      <c r="AH165" s="8"/>
      <c r="AI165" s="8"/>
      <c r="AJ165" s="8"/>
      <c r="AK165" s="2">
        <v>2027</v>
      </c>
    </row>
    <row r="166" spans="1:36" s="12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s="12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s="12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  <c r="AA197" s="14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12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  <c r="AA198" s="14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s="12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4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s="12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  <c r="AA200" s="14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s="12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  <c r="AA201" s="14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s="12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  <c r="AA202" s="14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s="12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  <c r="AA203" s="14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s="12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s="12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s="12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s="12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  <c r="AA207" s="14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s="12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  <c r="AA208" s="14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ht="1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ht="1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ht="1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60"/>
      <c r="P296" s="60"/>
      <c r="Q296" s="60"/>
      <c r="R296" s="60"/>
      <c r="S296" s="60"/>
      <c r="T296" s="61"/>
      <c r="U296" s="61"/>
      <c r="V296" s="61"/>
      <c r="W296" s="61"/>
      <c r="X296" s="61"/>
      <c r="Y296" s="61"/>
      <c r="Z296" s="61"/>
      <c r="AA296" s="61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ht="1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60"/>
      <c r="P297" s="60"/>
      <c r="Q297" s="60"/>
      <c r="R297" s="60"/>
      <c r="S297" s="60"/>
      <c r="T297" s="61"/>
      <c r="U297" s="61"/>
      <c r="V297" s="61"/>
      <c r="W297" s="61"/>
      <c r="X297" s="61"/>
      <c r="Y297" s="61"/>
      <c r="Z297" s="61"/>
      <c r="AA297" s="61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ht="1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0"/>
      <c r="P298" s="60"/>
      <c r="Q298" s="60"/>
      <c r="R298" s="60"/>
      <c r="S298" s="60"/>
      <c r="T298" s="61"/>
      <c r="U298" s="61"/>
      <c r="V298" s="61"/>
      <c r="W298" s="61"/>
      <c r="X298" s="61"/>
      <c r="Y298" s="61"/>
      <c r="Z298" s="61"/>
      <c r="AA298" s="61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ht="1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60"/>
      <c r="P299" s="60"/>
      <c r="Q299" s="60"/>
      <c r="R299" s="60"/>
      <c r="S299" s="60"/>
      <c r="T299" s="61"/>
      <c r="U299" s="61"/>
      <c r="V299" s="61"/>
      <c r="W299" s="61"/>
      <c r="X299" s="61"/>
      <c r="Y299" s="61"/>
      <c r="Z299" s="61"/>
      <c r="AA299" s="61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ht="1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60"/>
      <c r="P300" s="60"/>
      <c r="Q300" s="60"/>
      <c r="R300" s="60"/>
      <c r="S300" s="60"/>
      <c r="T300" s="61"/>
      <c r="U300" s="61"/>
      <c r="V300" s="61"/>
      <c r="W300" s="61"/>
      <c r="X300" s="61"/>
      <c r="Y300" s="61"/>
      <c r="Z300" s="61"/>
      <c r="AA300" s="61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ht="1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60"/>
      <c r="P301" s="60"/>
      <c r="Q301" s="60"/>
      <c r="R301" s="60"/>
      <c r="S301" s="60"/>
      <c r="T301" s="61"/>
      <c r="U301" s="61"/>
      <c r="V301" s="61"/>
      <c r="W301" s="61"/>
      <c r="X301" s="61"/>
      <c r="Y301" s="61"/>
      <c r="Z301" s="61"/>
      <c r="AA301" s="61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ht="1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1"/>
      <c r="U302" s="61"/>
      <c r="V302" s="61"/>
      <c r="W302" s="61"/>
      <c r="X302" s="61"/>
      <c r="Y302" s="61"/>
      <c r="Z302" s="61"/>
      <c r="AA302" s="61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ht="1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1"/>
      <c r="U303" s="61"/>
      <c r="V303" s="61"/>
      <c r="W303" s="61"/>
      <c r="X303" s="61"/>
      <c r="Y303" s="61"/>
      <c r="Z303" s="61"/>
      <c r="AA303" s="61"/>
      <c r="AB303" s="60"/>
      <c r="AC303" s="60"/>
      <c r="AD303" s="60"/>
      <c r="AE303" s="60"/>
      <c r="AF303" s="60"/>
      <c r="AG303" s="60"/>
      <c r="AH303" s="60"/>
      <c r="AI303" s="60"/>
      <c r="AJ303" s="60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2022-09-29T14:24:08Z</cp:lastPrinted>
  <dcterms:created xsi:type="dcterms:W3CDTF">2017-09-21T05:00:16Z</dcterms:created>
  <dcterms:modified xsi:type="dcterms:W3CDTF">2023-04-18T14:15:41Z</dcterms:modified>
  <cp:category/>
  <cp:version/>
  <cp:contentType/>
  <cp:contentStatus/>
</cp:coreProperties>
</file>