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3"/>
  </bookViews>
  <sheets>
    <sheet name="Дефицит " sheetId="1" r:id="rId1"/>
    <sheet name="Дотации" sheetId="2" r:id="rId2"/>
    <sheet name="Субсидии" sheetId="3" r:id="rId3"/>
    <sheet name="Субвенции" sheetId="4" r:id="rId4"/>
  </sheets>
  <definedNames>
    <definedName name="_xlnm.Print_Area" localSheetId="0">'Дефицит '!$A$1:$G$39</definedName>
    <definedName name="_xlnm.Print_Area" localSheetId="1">'Дотации'!$A$1:$E$15</definedName>
    <definedName name="_xlnm.Print_Area" localSheetId="3">'Субвенции'!$A$1:$F$28</definedName>
    <definedName name="_xlnm.Print_Area" localSheetId="2">'Субсидии'!$A$1:$E$49</definedName>
  </definedNames>
  <calcPr fullCalcOnLoad="1"/>
</workbook>
</file>

<file path=xl/sharedStrings.xml><?xml version="1.0" encoding="utf-8"?>
<sst xmlns="http://schemas.openxmlformats.org/spreadsheetml/2006/main" count="227" uniqueCount="180">
  <si>
    <t>Наименование</t>
  </si>
  <si>
    <t>Принято по бюджету</t>
  </si>
  <si>
    <t>Процент исполнения</t>
  </si>
  <si>
    <t>№ п/п</t>
  </si>
  <si>
    <t>Всего субвенций</t>
  </si>
  <si>
    <t>Всего субсидий</t>
  </si>
  <si>
    <t>Х</t>
  </si>
  <si>
    <t>Код</t>
  </si>
  <si>
    <t>х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</si>
  <si>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</si>
  <si>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</si>
  <si>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</si>
  <si>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</si>
  <si>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</si>
  <si>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</si>
  <si>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</si>
  <si>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</si>
  <si>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</si>
  <si>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</si>
  <si>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</si>
  <si>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</si>
  <si>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</si>
  <si>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</si>
  <si>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</si>
  <si>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</si>
  <si>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дефицита бюджета муниципального района</t>
  </si>
  <si>
    <t>Погашение обязательств за счет прочих источников внутреннего финансирования дефицита бюджета муниципального района</t>
  </si>
  <si>
    <t>01 02 00 00 00 0000 000</t>
  </si>
  <si>
    <t>01 03 00 00 00 0000 000</t>
  </si>
  <si>
    <t>01 05 00 00 00 0000 000</t>
  </si>
  <si>
    <t>01 05 00 00 00 0000 500</t>
  </si>
  <si>
    <t>01 05 00 00 00 0000 600</t>
  </si>
  <si>
    <t>01 06 04 00 00 0000 000</t>
  </si>
  <si>
    <t>01 06 05 00 00 0000 000</t>
  </si>
  <si>
    <t>01 06 05 00 00 0000 600</t>
  </si>
  <si>
    <t>01 06 05 00 00 0000 500</t>
  </si>
  <si>
    <t>01 06 06 00 00 0000 000</t>
  </si>
  <si>
    <t>01 06 06 00 00 0000 700</t>
  </si>
  <si>
    <t>01 06 06 00 00 0000 800</t>
  </si>
  <si>
    <t>Погашение обязательств за счет прочих источников внутреннего финансирования дефицитов бюджетов</t>
  </si>
  <si>
    <t>Итого источников финансирования дефицита бюджета</t>
  </si>
  <si>
    <t>к сумме, принятой по бюджету</t>
  </si>
  <si>
    <t>Приложение 7</t>
  </si>
  <si>
    <t>Приложение 8</t>
  </si>
  <si>
    <t>руб.</t>
  </si>
  <si>
    <t>Приложение 9</t>
  </si>
  <si>
    <t>Всего дотаций</t>
  </si>
  <si>
    <t>Бюджетная роспись</t>
  </si>
  <si>
    <t>к бюджетной росписи</t>
  </si>
  <si>
    <t xml:space="preserve"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</si>
  <si>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Доходы</t>
  </si>
  <si>
    <t>Расходы</t>
  </si>
  <si>
    <t>Дефицит</t>
  </si>
  <si>
    <t>на предоставление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</si>
  <si>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на организацию отдыха детей в каникулярное время</t>
  </si>
  <si>
    <t>на поддержку редакций районных и городских газет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</si>
  <si>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</si>
  <si>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</si>
  <si>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</si>
  <si>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на осуществление государственных полномочий Тверской области по созданию административных комиссий</t>
  </si>
  <si>
    <t>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</si>
  <si>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на осуществление отдельных государственных полномочий по предоставлению компенсации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Тверской области, проживающим и работающим в сельских населенных пунктах, рабочих поселках (поселках городского типа)</t>
  </si>
  <si>
    <t>на повышение заработной платы работникам муниципальных учреждений культуры Тверской области</t>
  </si>
  <si>
    <t>на организацию транспортного обслуживания населения на муниципальных маршрутах регулярных перевозок по регулируемым тарифам</t>
  </si>
  <si>
    <t>Прочие субсидии бюджетам городских округов, в т.ч.</t>
  </si>
  <si>
    <t>1.1.</t>
  </si>
  <si>
    <t>Прочие субвенции бюджетам городских округов, в т.ч.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</si>
  <si>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</si>
  <si>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</si>
  <si>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</si>
  <si>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т.ч.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</si>
  <si>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</si>
  <si>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1.2.</t>
  </si>
  <si>
    <t>2.</t>
  </si>
  <si>
    <t>3.</t>
  </si>
  <si>
    <t>Субсидии бюджетам городских округов на софинансирование капитальных вложений в объекты муниципальной собственности</t>
  </si>
  <si>
    <t>01 02 00 00 04 0000 710</t>
  </si>
  <si>
    <t>01 02 00 00 04 0000 810</t>
  </si>
  <si>
    <t>01 03 01 00 04 0000 710</t>
  </si>
  <si>
    <t>01 03 01 00 04 0000 810</t>
  </si>
  <si>
    <t>01 05 02 01 04 0000 510</t>
  </si>
  <si>
    <t>01 05 02 01 04 0000 610</t>
  </si>
  <si>
    <t>01 06 04 01 04 0000 810</t>
  </si>
  <si>
    <t>01 06 05 01 04 0000 640</t>
  </si>
  <si>
    <t>01 06 05 02 04 0000 640</t>
  </si>
  <si>
    <t>01 06 05 01 04 0000 540</t>
  </si>
  <si>
    <t>01 06 05 02 04 0000 540</t>
  </si>
  <si>
    <t>01 06 06 00 04 0000 710</t>
  </si>
  <si>
    <t>01 06 06 00 04 0000 810</t>
  </si>
  <si>
    <t>1.3.</t>
  </si>
  <si>
    <t>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</si>
  <si>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на развитие системы газоснабжения населенных пунктов Тверской области</t>
  </si>
  <si>
    <t>на оказание содействия муниципальным образованиям Тверской области в организации участия детей и подростков в социально значимых региональных проектах</t>
  </si>
  <si>
    <t xml:space="preserve">Источники финансирования дефицита бюджета Осташковского городского округа                                                               </t>
  </si>
  <si>
    <t>на повышение заработной платы педагогическим работникам муниципальных организаций дополнительного образования Тверской области</t>
  </si>
  <si>
    <t>Дотации бюджетам городских округов на поддержку мер по обеспечению сбалансированности бюджетов</t>
  </si>
  <si>
    <t>Субвенции бюджетам на проведение Всероссийской переписи 2020 года</t>
  </si>
  <si>
    <t>4.</t>
  </si>
  <si>
    <t>5.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</si>
  <si>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</si>
  <si>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</si>
  <si>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</si>
  <si>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</si>
  <si>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</si>
  <si>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6.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</si>
  <si>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</si>
  <si>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</si>
  <si>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7.1.</t>
  </si>
  <si>
    <t>на капитальный ремонт и ремонт улично-дорожной сети муниципальных образований Тверской области</t>
  </si>
  <si>
    <t>Изменение остатков средств на счетах по учету средств бюджетов</t>
  </si>
  <si>
    <t>Субсидии бюджетам городских округов на реализацию программ формирования современной городской среды</t>
  </si>
  <si>
    <t>на развитие материально-технической базы редакций районных и городских газет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</si>
  <si>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</si>
  <si>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</si>
  <si>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к постановлению Администрации Осташковского городского</t>
  </si>
  <si>
    <t xml:space="preserve">округа "Об утверждении  отчета об исполнении бюджета </t>
  </si>
  <si>
    <t>(Устройство контейнерной площадки по адресу: Тверская область, Осташковский городской округ, д. Сосница)</t>
  </si>
  <si>
    <t>(Устройство детской площадки по адресу: Тверская область, Осташковский городской округ, д. Зехново)</t>
  </si>
  <si>
    <t>(Устройство контейнерной площадки по адресу: Тверская область, Осташковский городской округ, д. Третники)</t>
  </si>
  <si>
    <t>(Устройство контейнерной площадки по адресу: Тверская область, Осташковский городской округ, д. Алкатово)</t>
  </si>
  <si>
    <t>(Устройство контейнерной площадки по адресу: Тверская область, Осташковский городской округ, д. Твердякино)</t>
  </si>
  <si>
    <t>(Благоустройство дворовой территории по адресу: Тверская область, г. Осташков, ул. Строителей, д. 7 (2 этап))</t>
  </si>
  <si>
    <t>(Благоустройство дворовой территории по адресу: Тверская область, г. Осташков, Микрорайон, д. 18)</t>
  </si>
  <si>
    <t>(Устройство уличного освещения на существующих опорах по адресу: Тверская область, Осташковский городской округ, с. Святое, ул. Центральная и ул. Молодежная)</t>
  </si>
  <si>
    <t>(Устройство уличного освещения на существующих опорах по адресу: Тверская область, Осташковский городской округ, д. Новые Ельцы)</t>
  </si>
  <si>
    <t>(Устройство уличного освещения на существующих опорах по адресу: Тверская область, Осташковский городской округ, д. Городец)</t>
  </si>
  <si>
    <t>(Устройство уличного освещения на существующих опорах по адресу: Тверская область, Осташковский городской округ, д. Поребрица)</t>
  </si>
  <si>
    <t>(Устройство контейнерной площадки по адресу: Тверская область, Осташковский городской округ, д. Кравотынь)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</si>
  <si>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</si>
  <si>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комплексных кадастровых работ</t>
  </si>
  <si>
    <t>на укрепление материально-технической базы общеобразовательных организаций</t>
  </si>
  <si>
    <t>4.1.</t>
  </si>
  <si>
    <t>7.</t>
  </si>
  <si>
    <t>Приложение 10</t>
  </si>
  <si>
    <t>8.</t>
  </si>
  <si>
    <t>Субсидии бюджетам городских округов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</si>
  <si>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</si>
  <si>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9.</t>
  </si>
  <si>
    <t>9.2.</t>
  </si>
  <si>
    <t>9.1.</t>
  </si>
  <si>
    <t>9.3.</t>
  </si>
  <si>
    <t>9.4.</t>
  </si>
  <si>
    <t>9.5.</t>
  </si>
  <si>
    <t>9.6.</t>
  </si>
  <si>
    <t>9.9.</t>
  </si>
  <si>
    <t>9.8.</t>
  </si>
  <si>
    <t>9.10.</t>
  </si>
  <si>
    <t>9.11.</t>
  </si>
  <si>
    <t>9.12.</t>
  </si>
  <si>
    <t>9.13.</t>
  </si>
  <si>
    <t>9.14.</t>
  </si>
  <si>
    <t>9.15.</t>
  </si>
  <si>
    <t>9.16.</t>
  </si>
  <si>
    <t>9.19.</t>
  </si>
  <si>
    <t>9.18.</t>
  </si>
  <si>
    <t>9.20.</t>
  </si>
  <si>
    <t>9.21.</t>
  </si>
  <si>
    <t>9.7.</t>
  </si>
  <si>
    <t>9.17.</t>
  </si>
  <si>
    <t>9.22.</t>
  </si>
  <si>
    <t>9.23.</t>
  </si>
  <si>
    <t>на укрепление материально-технической базы муниципальных дошкольных образовательных учреждений</t>
  </si>
  <si>
    <t>на повышение заработной платы пед. работникам учреждений доп. образования</t>
  </si>
  <si>
    <t>Исполнено на 01.10.2023</t>
  </si>
  <si>
    <t>за 9 месяцев 2023 года</t>
  </si>
  <si>
    <t>Осташковского городского округа за 9 месяцев 2023 года"</t>
  </si>
  <si>
    <t>Дотации, полученные из областного бюджета Тверской области                                                                                      за 9 месяцев 2023 года</t>
  </si>
  <si>
    <t>Исполнение на 01.10.2023 г.</t>
  </si>
  <si>
    <t>Субсидии, полученные из областного бюджета Тверской области за 9 месяцев 2023 года</t>
  </si>
  <si>
    <t>9.24.</t>
  </si>
  <si>
    <t>Субвенции, полученные из областного бюджета Тверской области и федерального бюджета                                                                   за 9 месяцев 2023 года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</si>
  <si>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</si>
  <si>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от 18.10. 2023г  №1023</t>
  </si>
  <si>
    <t>6.1.</t>
  </si>
  <si>
    <t>6.2.</t>
  </si>
  <si>
    <t>6.3.</t>
  </si>
  <si>
    <t>6.4.</t>
  </si>
  <si>
    <t>6.5.</t>
  </si>
  <si>
    <t>6.6.</t>
  </si>
  <si>
    <t>6.7.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</si>
</sst>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"/>
    <numFmt numFmtId="188" formatCode="[$-FC19]d\ mmmm\ yyyy\ &quot;г.&quot;"/>
  </numFmts>
  <fonts count="6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82" fontId="1" fillId="0" borderId="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4" fontId="3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4" fontId="3" fillId="0" borderId="14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vertical="top" wrapText="1"/>
    </xf>
    <xf numFmtId="4" fontId="1" fillId="0" borderId="18" xfId="0" applyNumberFormat="1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vertical="top" wrapText="1"/>
    </xf>
    <xf numFmtId="187" fontId="1" fillId="0" borderId="0" xfId="0" applyNumberFormat="1" applyFont="1" applyFill="1" applyBorder="1" applyAlignment="1">
      <alignment horizontal="center" vertical="top" wrapText="1"/>
    </xf>
    <xf numFmtId="187" fontId="1" fillId="0" borderId="0" xfId="0" applyNumberFormat="1" applyFont="1" applyAlignment="1">
      <alignment horizontal="center"/>
    </xf>
    <xf numFmtId="187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4" fontId="1" fillId="33" borderId="0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justify" vertical="center" wrapText="1"/>
    </xf>
    <xf numFmtId="4" fontId="10" fillId="0" borderId="25" xfId="0" applyNumberFormat="1" applyFont="1" applyFill="1" applyBorder="1" applyAlignment="1">
      <alignment horizontal="right" wrapText="1"/>
    </xf>
    <xf numFmtId="49" fontId="3" fillId="0" borderId="2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4" fontId="1" fillId="34" borderId="25" xfId="0" applyNumberFormat="1" applyFont="1" applyFill="1" applyBorder="1" applyAlignment="1">
      <alignment horizontal="right" wrapText="1"/>
    </xf>
    <xf numFmtId="4" fontId="10" fillId="34" borderId="2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49" fontId="9" fillId="0" borderId="25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top" wrapText="1"/>
    </xf>
    <xf numFmtId="0" fontId="56" fillId="34" borderId="25" xfId="0" applyFont="1" applyFill="1" applyBorder="1" applyAlignment="1">
      <alignment horizontal="left" vertical="top" wrapText="1"/>
    </xf>
    <xf numFmtId="4" fontId="56" fillId="34" borderId="25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57" fillId="0" borderId="0" xfId="0" applyFont="1" applyAlignment="1">
      <alignment/>
    </xf>
    <xf numFmtId="182" fontId="58" fillId="0" borderId="0" xfId="0" applyNumberFormat="1" applyFont="1" applyBorder="1" applyAlignment="1">
      <alignment vertical="top" wrapText="1"/>
    </xf>
    <xf numFmtId="0" fontId="56" fillId="0" borderId="25" xfId="0" applyFont="1" applyFill="1" applyBorder="1" applyAlignment="1">
      <alignment horizontal="center" vertical="top" wrapText="1"/>
    </xf>
    <xf numFmtId="4" fontId="13" fillId="34" borderId="25" xfId="0" applyNumberFormat="1" applyFont="1" applyFill="1" applyBorder="1" applyAlignment="1">
      <alignment horizontal="right" wrapText="1"/>
    </xf>
    <xf numFmtId="4" fontId="59" fillId="34" borderId="25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2" fillId="0" borderId="0" xfId="0" applyFont="1" applyAlignment="1">
      <alignment horizontal="center" vertical="top" wrapText="1"/>
    </xf>
    <xf numFmtId="0" fontId="56" fillId="34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4" fontId="63" fillId="34" borderId="25" xfId="0" applyNumberFormat="1" applyFont="1" applyFill="1" applyBorder="1" applyAlignment="1">
      <alignment horizontal="right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5" xfId="0" applyNumberFormat="1" applyFont="1" applyBorder="1" applyAlignment="1">
      <alignment vertical="center" wrapText="1"/>
    </xf>
    <xf numFmtId="0" fontId="1" fillId="0" borderId="25" xfId="0" applyNumberFormat="1" applyFont="1" applyBorder="1" applyAlignment="1">
      <alignment horizontal="justify" vertical="top" wrapText="1"/>
    </xf>
    <xf numFmtId="4" fontId="1" fillId="0" borderId="25" xfId="0" applyNumberFormat="1" applyFont="1" applyFill="1" applyBorder="1" applyAlignment="1">
      <alignment vertical="top"/>
    </xf>
    <xf numFmtId="4" fontId="1" fillId="0" borderId="25" xfId="0" applyNumberFormat="1" applyFont="1" applyBorder="1" applyAlignment="1">
      <alignment vertical="top" wrapText="1"/>
    </xf>
    <xf numFmtId="0" fontId="4" fillId="0" borderId="0" xfId="52" applyAlignment="1">
      <alignment horizontal="left"/>
      <protection/>
    </xf>
    <xf numFmtId="4" fontId="4" fillId="0" borderId="0" xfId="0" applyNumberFormat="1" applyFont="1" applyAlignment="1">
      <alignment/>
    </xf>
    <xf numFmtId="0" fontId="4" fillId="34" borderId="0" xfId="52" applyFill="1">
      <alignment/>
      <protection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 horizontal="right"/>
    </xf>
    <xf numFmtId="0" fontId="1" fillId="34" borderId="25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left" vertical="top" wrapText="1"/>
    </xf>
    <xf numFmtId="0" fontId="10" fillId="34" borderId="25" xfId="0" applyFont="1" applyFill="1" applyBorder="1" applyAlignment="1">
      <alignment horizontal="center" vertical="top" wrapText="1"/>
    </xf>
    <xf numFmtId="0" fontId="10" fillId="34" borderId="25" xfId="0" applyFont="1" applyFill="1" applyBorder="1" applyAlignment="1">
      <alignment vertical="top" wrapText="1"/>
    </xf>
    <xf numFmtId="0" fontId="10" fillId="34" borderId="25" xfId="0" applyFont="1" applyFill="1" applyBorder="1" applyAlignment="1">
      <alignment horizontal="left" vertical="top" wrapText="1"/>
    </xf>
    <xf numFmtId="4" fontId="0" fillId="34" borderId="0" xfId="0" applyNumberFormat="1" applyFill="1" applyAlignment="1">
      <alignment/>
    </xf>
    <xf numFmtId="0" fontId="13" fillId="34" borderId="25" xfId="0" applyFont="1" applyFill="1" applyBorder="1" applyAlignment="1">
      <alignment horizontal="center" vertical="top" wrapText="1"/>
    </xf>
    <xf numFmtId="49" fontId="10" fillId="34" borderId="25" xfId="0" applyNumberFormat="1" applyFont="1" applyFill="1" applyBorder="1" applyAlignment="1">
      <alignment horizontal="center" vertical="top" wrapText="1"/>
    </xf>
    <xf numFmtId="0" fontId="59" fillId="34" borderId="25" xfId="0" applyFont="1" applyFill="1" applyBorder="1" applyAlignment="1">
      <alignment horizontal="left" vertical="top" wrapText="1"/>
    </xf>
    <xf numFmtId="4" fontId="1" fillId="34" borderId="25" xfId="0" applyNumberFormat="1" applyFont="1" applyFill="1" applyBorder="1" applyAlignment="1">
      <alignment horizontal="left" wrapText="1"/>
    </xf>
    <xf numFmtId="0" fontId="10" fillId="34" borderId="25" xfId="0" applyFont="1" applyFill="1" applyBorder="1" applyAlignment="1">
      <alignment horizontal="left" wrapText="1"/>
    </xf>
    <xf numFmtId="0" fontId="10" fillId="34" borderId="25" xfId="0" applyFont="1" applyFill="1" applyBorder="1" applyAlignment="1">
      <alignment horizontal="justify" wrapText="1"/>
    </xf>
    <xf numFmtId="2" fontId="12" fillId="34" borderId="25" xfId="0" applyNumberFormat="1" applyFont="1" applyFill="1" applyBorder="1" applyAlignment="1">
      <alignment horizontal="justify" wrapText="1"/>
    </xf>
    <xf numFmtId="49" fontId="2" fillId="34" borderId="26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vertical="center" wrapText="1"/>
    </xf>
    <xf numFmtId="4" fontId="2" fillId="34" borderId="26" xfId="0" applyNumberFormat="1" applyFont="1" applyFill="1" applyBorder="1" applyAlignment="1">
      <alignment horizontal="right" wrapText="1"/>
    </xf>
    <xf numFmtId="49" fontId="10" fillId="34" borderId="26" xfId="0" applyNumberFormat="1" applyFont="1" applyFill="1" applyBorder="1" applyAlignment="1">
      <alignment horizontal="center" vertical="top" wrapText="1"/>
    </xf>
    <xf numFmtId="4" fontId="59" fillId="34" borderId="26" xfId="0" applyNumberFormat="1" applyFont="1" applyFill="1" applyBorder="1" applyAlignment="1">
      <alignment horizontal="right" wrapText="1"/>
    </xf>
    <xf numFmtId="4" fontId="10" fillId="34" borderId="26" xfId="0" applyNumberFormat="1" applyFont="1" applyFill="1" applyBorder="1" applyAlignment="1">
      <alignment horizontal="right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49" fontId="3" fillId="0" borderId="21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34" borderId="0" xfId="0" applyFont="1" applyFill="1" applyAlignment="1">
      <alignment horizontal="center" vertical="top" wrapText="1"/>
    </xf>
    <xf numFmtId="0" fontId="56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5.140625" style="0" customWidth="1"/>
    <col min="2" max="2" width="55.28125" style="0" customWidth="1"/>
    <col min="3" max="3" width="18.8515625" style="0" customWidth="1"/>
    <col min="4" max="5" width="19.140625" style="0" customWidth="1"/>
    <col min="6" max="6" width="15.421875" style="0" customWidth="1"/>
    <col min="7" max="7" width="12.7109375" style="0" customWidth="1"/>
  </cols>
  <sheetData>
    <row r="1" ht="12.75">
      <c r="D1" s="53" t="s">
        <v>42</v>
      </c>
    </row>
    <row r="2" spans="4:7" ht="12.75">
      <c r="D2" s="93" t="s">
        <v>114</v>
      </c>
      <c r="E2" s="93"/>
      <c r="F2" s="93"/>
      <c r="G2" s="94"/>
    </row>
    <row r="3" spans="4:7" ht="12.75">
      <c r="D3" s="93" t="s">
        <v>115</v>
      </c>
      <c r="E3" s="93"/>
      <c r="F3" s="93"/>
      <c r="G3" s="94"/>
    </row>
    <row r="4" spans="4:7" ht="12.75">
      <c r="D4" s="93" t="s">
        <v>165</v>
      </c>
      <c r="E4" s="93"/>
      <c r="F4" s="93"/>
      <c r="G4" s="94"/>
    </row>
    <row r="5" spans="4:7" ht="12.75">
      <c r="D5" s="95" t="s">
        <v>172</v>
      </c>
      <c r="E5" s="95"/>
      <c r="F5" s="95"/>
      <c r="G5" s="94"/>
    </row>
    <row r="6" spans="5:7" ht="12.75">
      <c r="E6" s="81"/>
      <c r="F6" s="81"/>
      <c r="G6" s="81"/>
    </row>
    <row r="7" spans="5:6" ht="12.75">
      <c r="E7" s="124"/>
      <c r="F7" s="124"/>
    </row>
    <row r="8" ht="11.25" customHeight="1"/>
    <row r="9" spans="1:7" ht="16.5" customHeight="1">
      <c r="A9" s="129" t="s">
        <v>93</v>
      </c>
      <c r="B9" s="129"/>
      <c r="C9" s="129"/>
      <c r="D9" s="129"/>
      <c r="E9" s="129"/>
      <c r="F9" s="129"/>
      <c r="G9" s="129"/>
    </row>
    <row r="10" spans="1:7" ht="17.25" customHeight="1">
      <c r="A10" s="130" t="s">
        <v>164</v>
      </c>
      <c r="B10" s="130"/>
      <c r="C10" s="130"/>
      <c r="D10" s="130"/>
      <c r="E10" s="130"/>
      <c r="F10" s="130"/>
      <c r="G10" s="130"/>
    </row>
    <row r="11" ht="13.5" thickBot="1">
      <c r="G11" s="25" t="s">
        <v>44</v>
      </c>
    </row>
    <row r="12" spans="1:7" ht="26.25" customHeight="1">
      <c r="A12" s="134" t="s">
        <v>7</v>
      </c>
      <c r="B12" s="120" t="s">
        <v>0</v>
      </c>
      <c r="C12" s="120" t="s">
        <v>1</v>
      </c>
      <c r="D12" s="120" t="s">
        <v>47</v>
      </c>
      <c r="E12" s="122" t="s">
        <v>163</v>
      </c>
      <c r="F12" s="120" t="s">
        <v>2</v>
      </c>
      <c r="G12" s="133"/>
    </row>
    <row r="13" spans="1:7" ht="45.75" customHeight="1" thickBot="1">
      <c r="A13" s="135"/>
      <c r="B13" s="121"/>
      <c r="C13" s="121"/>
      <c r="D13" s="121"/>
      <c r="E13" s="123"/>
      <c r="F13" s="50" t="s">
        <v>41</v>
      </c>
      <c r="G13" s="51" t="s">
        <v>48</v>
      </c>
    </row>
    <row r="14" spans="1:7" ht="31.5" customHeight="1" hidden="1">
      <c r="A14" s="13" t="s">
        <v>27</v>
      </c>
      <c r="B14" s="14" t="s">
        <v>9</v>
      </c>
      <c r="C14" s="17">
        <v>0</v>
      </c>
      <c r="D14" s="26">
        <v>0</v>
      </c>
      <c r="E14" s="17">
        <v>0</v>
      </c>
      <c r="F14" s="18" t="s">
        <v>8</v>
      </c>
      <c r="G14" s="27" t="s">
        <v>8</v>
      </c>
    </row>
    <row r="15" spans="1:7" ht="48" customHeight="1" hidden="1">
      <c r="A15" s="63" t="s">
        <v>76</v>
      </c>
      <c r="B15" s="10" t="s">
        <v>10</v>
      </c>
      <c r="C15" s="5">
        <v>0</v>
      </c>
      <c r="D15" s="7">
        <v>0</v>
      </c>
      <c r="E15" s="5">
        <v>0</v>
      </c>
      <c r="F15" s="5">
        <v>0</v>
      </c>
      <c r="G15" s="28">
        <v>0</v>
      </c>
    </row>
    <row r="16" spans="1:7" ht="50.25" customHeight="1" hidden="1">
      <c r="A16" s="12" t="s">
        <v>77</v>
      </c>
      <c r="B16" s="10" t="s">
        <v>11</v>
      </c>
      <c r="C16" s="5">
        <v>0</v>
      </c>
      <c r="D16" s="29">
        <v>0</v>
      </c>
      <c r="E16" s="19">
        <v>0</v>
      </c>
      <c r="F16" s="19">
        <v>0</v>
      </c>
      <c r="G16" s="28">
        <v>0</v>
      </c>
    </row>
    <row r="17" spans="1:7" ht="34.5" customHeight="1">
      <c r="A17" s="11" t="s">
        <v>28</v>
      </c>
      <c r="B17" s="9" t="s">
        <v>12</v>
      </c>
      <c r="C17" s="4">
        <f>C18+C19</f>
        <v>0</v>
      </c>
      <c r="D17" s="4">
        <f>D18+D19</f>
        <v>0</v>
      </c>
      <c r="E17" s="4">
        <f>E18+E19</f>
        <v>12000000</v>
      </c>
      <c r="F17" s="20" t="s">
        <v>8</v>
      </c>
      <c r="G17" s="30" t="s">
        <v>8</v>
      </c>
    </row>
    <row r="18" spans="1:7" ht="65.25" customHeight="1">
      <c r="A18" s="63" t="s">
        <v>78</v>
      </c>
      <c r="B18" s="10" t="s">
        <v>99</v>
      </c>
      <c r="C18" s="5">
        <v>12000000</v>
      </c>
      <c r="D18" s="5">
        <v>12000000</v>
      </c>
      <c r="E18" s="5">
        <v>12000000</v>
      </c>
      <c r="F18" s="5">
        <v>0</v>
      </c>
      <c r="G18" s="28">
        <v>0</v>
      </c>
    </row>
    <row r="19" spans="1:7" ht="64.5" customHeight="1">
      <c r="A19" s="63" t="s">
        <v>79</v>
      </c>
      <c r="B19" s="10" t="s">
        <v>100</v>
      </c>
      <c r="C19" s="5">
        <v>-12000000</v>
      </c>
      <c r="D19" s="7">
        <v>-12000000</v>
      </c>
      <c r="E19" s="5">
        <v>0</v>
      </c>
      <c r="F19" s="5">
        <v>0</v>
      </c>
      <c r="G19" s="28">
        <v>0</v>
      </c>
    </row>
    <row r="20" spans="1:7" ht="33.75" customHeight="1">
      <c r="A20" s="11" t="s">
        <v>29</v>
      </c>
      <c r="B20" s="9" t="s">
        <v>109</v>
      </c>
      <c r="C20" s="4">
        <v>8367208.74</v>
      </c>
      <c r="D20" s="4">
        <f>D21+D23</f>
        <v>6632808.74000001</v>
      </c>
      <c r="E20" s="4">
        <f>E21+E23</f>
        <v>-25620873.25999999</v>
      </c>
      <c r="F20" s="21" t="s">
        <v>8</v>
      </c>
      <c r="G20" s="31" t="s">
        <v>8</v>
      </c>
    </row>
    <row r="21" spans="1:7" ht="18.75" customHeight="1">
      <c r="A21" s="11" t="s">
        <v>30</v>
      </c>
      <c r="B21" s="9" t="s">
        <v>13</v>
      </c>
      <c r="C21" s="6">
        <f>C22</f>
        <v>-779809458.37</v>
      </c>
      <c r="D21" s="6">
        <f>D22</f>
        <v>-779809458.37</v>
      </c>
      <c r="E21" s="6">
        <f>E22</f>
        <v>-586525878.33</v>
      </c>
      <c r="F21" s="22">
        <f>E21/C21*100</f>
        <v>75.21399901406534</v>
      </c>
      <c r="G21" s="32">
        <f>E21/D21*100</f>
        <v>75.21399901406534</v>
      </c>
    </row>
    <row r="22" spans="1:7" ht="35.25" customHeight="1">
      <c r="A22" s="63" t="s">
        <v>80</v>
      </c>
      <c r="B22" s="10" t="s">
        <v>101</v>
      </c>
      <c r="C22" s="7">
        <f>-(C41+C18)</f>
        <v>-779809458.37</v>
      </c>
      <c r="D22" s="7">
        <f>-(D41+D18)</f>
        <v>-779809458.37</v>
      </c>
      <c r="E22" s="7">
        <f>-(E41+E18)</f>
        <v>-586525878.33</v>
      </c>
      <c r="F22" s="33">
        <f>E22/C22*100</f>
        <v>75.21399901406534</v>
      </c>
      <c r="G22" s="34">
        <f>E22/D22*100</f>
        <v>75.21399901406534</v>
      </c>
    </row>
    <row r="23" spans="1:7" ht="19.5" customHeight="1">
      <c r="A23" s="11" t="s">
        <v>31</v>
      </c>
      <c r="B23" s="9" t="s">
        <v>14</v>
      </c>
      <c r="C23" s="4">
        <f>C24</f>
        <v>788176667.11</v>
      </c>
      <c r="D23" s="6">
        <f>D24</f>
        <v>786442267.11</v>
      </c>
      <c r="E23" s="4">
        <f>E24</f>
        <v>560905005.07</v>
      </c>
      <c r="F23" s="23">
        <f>E23/C23*100</f>
        <v>71.16488326489862</v>
      </c>
      <c r="G23" s="35">
        <f>E23/D23*100</f>
        <v>71.32182850893822</v>
      </c>
    </row>
    <row r="24" spans="1:7" ht="34.5" customHeight="1" thickBot="1">
      <c r="A24" s="63" t="s">
        <v>81</v>
      </c>
      <c r="B24" s="10" t="s">
        <v>102</v>
      </c>
      <c r="C24" s="5">
        <f>C42-C19</f>
        <v>788176667.11</v>
      </c>
      <c r="D24" s="5">
        <f>D42-D19</f>
        <v>786442267.11</v>
      </c>
      <c r="E24" s="5">
        <f>E42-E19</f>
        <v>560905005.07</v>
      </c>
      <c r="F24" s="5">
        <f>E24/C24*100</f>
        <v>71.16488326489862</v>
      </c>
      <c r="G24" s="28">
        <f>E24/D24*100</f>
        <v>71.32182850893822</v>
      </c>
    </row>
    <row r="25" spans="1:7" ht="35.25" customHeight="1" hidden="1">
      <c r="A25" s="11" t="s">
        <v>32</v>
      </c>
      <c r="B25" s="9" t="s">
        <v>15</v>
      </c>
      <c r="C25" s="4">
        <v>0</v>
      </c>
      <c r="D25" s="6">
        <v>0</v>
      </c>
      <c r="E25" s="4">
        <v>0</v>
      </c>
      <c r="F25" s="4">
        <v>0</v>
      </c>
      <c r="G25" s="36">
        <v>0</v>
      </c>
    </row>
    <row r="26" spans="1:7" ht="99.75" customHeight="1" hidden="1">
      <c r="A26" s="63" t="s">
        <v>82</v>
      </c>
      <c r="B26" s="10" t="s">
        <v>49</v>
      </c>
      <c r="C26" s="5">
        <v>0</v>
      </c>
      <c r="D26" s="7">
        <v>0</v>
      </c>
      <c r="E26" s="5">
        <v>0</v>
      </c>
      <c r="F26" s="5">
        <v>0</v>
      </c>
      <c r="G26" s="28">
        <v>0</v>
      </c>
    </row>
    <row r="27" spans="1:7" ht="35.25" customHeight="1" hidden="1">
      <c r="A27" s="11" t="s">
        <v>33</v>
      </c>
      <c r="B27" s="9" t="s">
        <v>16</v>
      </c>
      <c r="C27" s="4">
        <v>0</v>
      </c>
      <c r="D27" s="6">
        <v>0</v>
      </c>
      <c r="E27" s="4">
        <v>0</v>
      </c>
      <c r="F27" s="21" t="s">
        <v>8</v>
      </c>
      <c r="G27" s="31" t="s">
        <v>8</v>
      </c>
    </row>
    <row r="28" spans="1:7" ht="37.5" customHeight="1" hidden="1">
      <c r="A28" s="12" t="s">
        <v>34</v>
      </c>
      <c r="B28" s="10" t="s">
        <v>17</v>
      </c>
      <c r="C28" s="7">
        <v>0</v>
      </c>
      <c r="D28" s="7">
        <v>0</v>
      </c>
      <c r="E28" s="7">
        <v>0</v>
      </c>
      <c r="F28" s="5">
        <v>0</v>
      </c>
      <c r="G28" s="5">
        <v>0</v>
      </c>
    </row>
    <row r="29" spans="1:7" ht="51.75" customHeight="1" hidden="1">
      <c r="A29" s="12" t="s">
        <v>83</v>
      </c>
      <c r="B29" s="10" t="s">
        <v>18</v>
      </c>
      <c r="C29" s="7">
        <v>0</v>
      </c>
      <c r="D29" s="7">
        <v>0</v>
      </c>
      <c r="E29" s="5">
        <v>0</v>
      </c>
      <c r="F29" s="5">
        <v>0</v>
      </c>
      <c r="G29" s="28">
        <v>0</v>
      </c>
    </row>
    <row r="30" spans="1:7" ht="66.75" customHeight="1" hidden="1">
      <c r="A30" s="12" t="s">
        <v>84</v>
      </c>
      <c r="B30" s="10" t="s">
        <v>19</v>
      </c>
      <c r="C30" s="7">
        <v>0</v>
      </c>
      <c r="D30" s="7">
        <v>0</v>
      </c>
      <c r="E30" s="7">
        <v>0</v>
      </c>
      <c r="F30" s="5">
        <v>0</v>
      </c>
      <c r="G30" s="28">
        <v>0</v>
      </c>
    </row>
    <row r="31" spans="1:7" ht="31.5" customHeight="1" hidden="1">
      <c r="A31" s="12" t="s">
        <v>35</v>
      </c>
      <c r="B31" s="10" t="s">
        <v>20</v>
      </c>
      <c r="C31" s="7">
        <v>0</v>
      </c>
      <c r="D31" s="7">
        <v>0</v>
      </c>
      <c r="E31" s="7">
        <v>0</v>
      </c>
      <c r="F31" s="5">
        <v>0</v>
      </c>
      <c r="G31" s="28">
        <v>0</v>
      </c>
    </row>
    <row r="32" spans="1:7" ht="50.25" customHeight="1" hidden="1">
      <c r="A32" s="12" t="s">
        <v>85</v>
      </c>
      <c r="B32" s="10" t="s">
        <v>21</v>
      </c>
      <c r="C32" s="7">
        <v>0</v>
      </c>
      <c r="D32" s="7">
        <v>0</v>
      </c>
      <c r="E32" s="5">
        <v>0</v>
      </c>
      <c r="F32" s="5">
        <v>0</v>
      </c>
      <c r="G32" s="28">
        <v>0</v>
      </c>
    </row>
    <row r="33" spans="1:7" ht="63" customHeight="1" hidden="1">
      <c r="A33" s="12" t="s">
        <v>86</v>
      </c>
      <c r="B33" s="10" t="s">
        <v>22</v>
      </c>
      <c r="C33" s="7">
        <v>0</v>
      </c>
      <c r="D33" s="7">
        <v>0</v>
      </c>
      <c r="E33" s="7">
        <v>0</v>
      </c>
      <c r="F33" s="5">
        <v>0</v>
      </c>
      <c r="G33" s="28">
        <v>0</v>
      </c>
    </row>
    <row r="34" spans="1:7" ht="31.5" customHeight="1" hidden="1">
      <c r="A34" s="11" t="s">
        <v>36</v>
      </c>
      <c r="B34" s="9" t="s">
        <v>23</v>
      </c>
      <c r="C34" s="4">
        <v>0</v>
      </c>
      <c r="D34" s="6">
        <v>0</v>
      </c>
      <c r="E34" s="4">
        <v>0</v>
      </c>
      <c r="F34" s="4">
        <v>0</v>
      </c>
      <c r="G34" s="36">
        <v>0</v>
      </c>
    </row>
    <row r="35" spans="1:7" ht="31.5" customHeight="1" hidden="1">
      <c r="A35" s="12" t="s">
        <v>37</v>
      </c>
      <c r="B35" s="10" t="s">
        <v>24</v>
      </c>
      <c r="C35" s="5">
        <v>0</v>
      </c>
      <c r="D35" s="7">
        <v>0</v>
      </c>
      <c r="E35" s="5">
        <v>0</v>
      </c>
      <c r="F35" s="5">
        <v>0</v>
      </c>
      <c r="G35" s="28">
        <v>0</v>
      </c>
    </row>
    <row r="36" spans="1:7" ht="46.5" customHeight="1" hidden="1">
      <c r="A36" s="12" t="s">
        <v>87</v>
      </c>
      <c r="B36" s="10" t="s">
        <v>25</v>
      </c>
      <c r="C36" s="5">
        <v>0</v>
      </c>
      <c r="D36" s="7">
        <v>0</v>
      </c>
      <c r="E36" s="5">
        <v>0</v>
      </c>
      <c r="F36" s="5">
        <v>0</v>
      </c>
      <c r="G36" s="28">
        <v>0</v>
      </c>
    </row>
    <row r="37" spans="1:7" ht="36.75" customHeight="1" hidden="1">
      <c r="A37" s="12" t="s">
        <v>38</v>
      </c>
      <c r="B37" s="10" t="s">
        <v>39</v>
      </c>
      <c r="C37" s="5">
        <v>0</v>
      </c>
      <c r="D37" s="7">
        <v>0</v>
      </c>
      <c r="E37" s="5">
        <v>0</v>
      </c>
      <c r="F37" s="5">
        <v>0</v>
      </c>
      <c r="G37" s="28">
        <v>0</v>
      </c>
    </row>
    <row r="38" spans="1:7" ht="50.25" customHeight="1" hidden="1" thickBot="1">
      <c r="A38" s="15" t="s">
        <v>88</v>
      </c>
      <c r="B38" s="16" t="s">
        <v>26</v>
      </c>
      <c r="C38" s="24">
        <v>0</v>
      </c>
      <c r="D38" s="8">
        <v>0</v>
      </c>
      <c r="E38" s="24">
        <v>0</v>
      </c>
      <c r="F38" s="24">
        <v>0</v>
      </c>
      <c r="G38" s="37">
        <v>0</v>
      </c>
    </row>
    <row r="39" spans="1:7" ht="19.5" customHeight="1" thickBot="1">
      <c r="A39" s="131" t="s">
        <v>40</v>
      </c>
      <c r="B39" s="132"/>
      <c r="C39" s="40">
        <f>C34+C27+C25+C20+C17+C14</f>
        <v>8367208.74</v>
      </c>
      <c r="D39" s="41">
        <f>D34+D27+D25+D20+D17+D14</f>
        <v>6632808.74000001</v>
      </c>
      <c r="E39" s="42">
        <f>E34+E27+E25+E20+E17+E14</f>
        <v>-13620873.25999999</v>
      </c>
      <c r="F39" s="39" t="s">
        <v>6</v>
      </c>
      <c r="G39" s="38" t="s">
        <v>6</v>
      </c>
    </row>
    <row r="41" spans="1:5" ht="14.25">
      <c r="A41" s="125" t="s">
        <v>50</v>
      </c>
      <c r="B41" s="126"/>
      <c r="C41" s="44">
        <v>767809458.37</v>
      </c>
      <c r="D41" s="44">
        <v>767809458.37</v>
      </c>
      <c r="E41" s="43">
        <v>574525878.33</v>
      </c>
    </row>
    <row r="42" spans="1:5" ht="14.25">
      <c r="A42" s="127" t="s">
        <v>51</v>
      </c>
      <c r="B42" s="127"/>
      <c r="C42" s="45">
        <v>776176667.11</v>
      </c>
      <c r="D42" s="47">
        <v>774442267.11</v>
      </c>
      <c r="E42" s="49">
        <v>560905005.07</v>
      </c>
    </row>
    <row r="43" spans="1:5" ht="15">
      <c r="A43" s="128" t="s">
        <v>52</v>
      </c>
      <c r="B43" s="128"/>
      <c r="C43" s="46">
        <f>C41-C42</f>
        <v>-8367208.74000001</v>
      </c>
      <c r="D43" s="47">
        <f>D41-D42</f>
        <v>-6632808.74000001</v>
      </c>
      <c r="E43" s="47">
        <f>E41-E42</f>
        <v>13620873.25999999</v>
      </c>
    </row>
  </sheetData>
  <sheetProtection/>
  <mergeCells count="13">
    <mergeCell ref="A42:B42"/>
    <mergeCell ref="A43:B43"/>
    <mergeCell ref="A9:G9"/>
    <mergeCell ref="A10:G10"/>
    <mergeCell ref="A39:B39"/>
    <mergeCell ref="F12:G12"/>
    <mergeCell ref="A12:A13"/>
    <mergeCell ref="B12:B13"/>
    <mergeCell ref="E12:E13"/>
    <mergeCell ref="C12:C13"/>
    <mergeCell ref="D12:D13"/>
    <mergeCell ref="E7:F7"/>
    <mergeCell ref="A41:B4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7109375" style="0" customWidth="1"/>
    <col min="2" max="2" width="42.00390625" style="0" customWidth="1"/>
    <col min="3" max="3" width="17.8515625" style="0" customWidth="1"/>
    <col min="4" max="4" width="19.57421875" style="0" customWidth="1"/>
    <col min="5" max="5" width="18.00390625" style="0" customWidth="1"/>
  </cols>
  <sheetData>
    <row r="1" ht="18.75" customHeight="1">
      <c r="C1" s="53" t="s">
        <v>43</v>
      </c>
    </row>
    <row r="2" spans="3:5" ht="16.5" customHeight="1">
      <c r="C2" s="93" t="s">
        <v>114</v>
      </c>
      <c r="D2" s="93"/>
      <c r="E2" s="93"/>
    </row>
    <row r="3" spans="3:5" ht="15" customHeight="1">
      <c r="C3" s="93" t="s">
        <v>115</v>
      </c>
      <c r="D3" s="93"/>
      <c r="E3" s="93"/>
    </row>
    <row r="4" spans="3:5" ht="14.25" customHeight="1">
      <c r="C4" s="93" t="s">
        <v>165</v>
      </c>
      <c r="D4" s="93"/>
      <c r="E4" s="93"/>
    </row>
    <row r="5" spans="3:5" ht="12.75">
      <c r="C5" s="95" t="s">
        <v>172</v>
      </c>
      <c r="D5" s="95"/>
      <c r="E5" s="95"/>
    </row>
    <row r="6" spans="3:5" ht="12.75">
      <c r="C6" s="75"/>
      <c r="D6" s="97"/>
      <c r="E6" s="75"/>
    </row>
    <row r="7" ht="12.75">
      <c r="D7" s="2"/>
    </row>
    <row r="10" spans="1:5" ht="33.75" customHeight="1">
      <c r="A10" s="136" t="s">
        <v>166</v>
      </c>
      <c r="B10" s="136"/>
      <c r="C10" s="136"/>
      <c r="D10" s="136"/>
      <c r="E10" s="136"/>
    </row>
    <row r="11" spans="1:5" ht="13.5" customHeight="1">
      <c r="A11" s="68"/>
      <c r="B11" s="68"/>
      <c r="C11" s="68"/>
      <c r="D11" s="68"/>
      <c r="E11" s="68"/>
    </row>
    <row r="12" spans="1:5" ht="15" thickBot="1">
      <c r="A12" s="69"/>
      <c r="B12" s="69"/>
      <c r="C12" s="69"/>
      <c r="D12" s="69"/>
      <c r="E12" s="67" t="s">
        <v>44</v>
      </c>
    </row>
    <row r="13" spans="1:5" ht="42.75" customHeight="1" thickBot="1">
      <c r="A13" s="57" t="s">
        <v>3</v>
      </c>
      <c r="B13" s="57" t="s">
        <v>0</v>
      </c>
      <c r="C13" s="57" t="s">
        <v>1</v>
      </c>
      <c r="D13" s="57" t="s">
        <v>167</v>
      </c>
      <c r="E13" s="57" t="s">
        <v>2</v>
      </c>
    </row>
    <row r="14" spans="1:5" ht="50.25" customHeight="1" thickBot="1">
      <c r="A14" s="70" t="s">
        <v>69</v>
      </c>
      <c r="B14" s="90" t="s">
        <v>95</v>
      </c>
      <c r="C14" s="91">
        <v>3914700</v>
      </c>
      <c r="D14" s="91">
        <v>2936025</v>
      </c>
      <c r="E14" s="92">
        <f>D14/C14*100</f>
        <v>75</v>
      </c>
    </row>
    <row r="15" spans="1:5" ht="29.25" customHeight="1" thickBot="1">
      <c r="A15" s="71"/>
      <c r="B15" s="86" t="s">
        <v>46</v>
      </c>
      <c r="C15" s="89">
        <f>C14</f>
        <v>3914700</v>
      </c>
      <c r="D15" s="89">
        <f>D14</f>
        <v>2936025</v>
      </c>
      <c r="E15" s="89">
        <f>E14</f>
        <v>75</v>
      </c>
    </row>
  </sheetData>
  <sheetProtection/>
  <mergeCells count="1">
    <mergeCell ref="A10:E10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140625" style="75" customWidth="1"/>
    <col min="2" max="2" width="55.7109375" style="75" customWidth="1"/>
    <col min="3" max="3" width="17.57421875" style="75" customWidth="1"/>
    <col min="4" max="4" width="19.421875" style="75" customWidth="1"/>
    <col min="5" max="5" width="18.421875" style="75" customWidth="1"/>
    <col min="6" max="6" width="9.140625" style="75" customWidth="1"/>
    <col min="7" max="7" width="12.7109375" style="75" bestFit="1" customWidth="1"/>
    <col min="8" max="16384" width="9.140625" style="75" customWidth="1"/>
  </cols>
  <sheetData>
    <row r="1" ht="12.75">
      <c r="C1" s="96" t="s">
        <v>45</v>
      </c>
    </row>
    <row r="2" spans="3:5" ht="12.75">
      <c r="C2" s="93" t="s">
        <v>114</v>
      </c>
      <c r="D2" s="93"/>
      <c r="E2" s="93"/>
    </row>
    <row r="3" spans="3:5" ht="12.75">
      <c r="C3" s="93" t="s">
        <v>115</v>
      </c>
      <c r="D3" s="93"/>
      <c r="E3" s="93"/>
    </row>
    <row r="4" spans="3:5" ht="12.75">
      <c r="C4" s="93" t="s">
        <v>165</v>
      </c>
      <c r="D4" s="93"/>
      <c r="E4" s="93"/>
    </row>
    <row r="5" spans="3:5" ht="12.75">
      <c r="C5" s="95" t="s">
        <v>172</v>
      </c>
      <c r="D5" s="95"/>
      <c r="E5" s="95"/>
    </row>
    <row r="6" ht="12.75">
      <c r="D6" s="97"/>
    </row>
    <row r="7" ht="12.75">
      <c r="D7" s="97"/>
    </row>
    <row r="8" spans="4:5" ht="12.75">
      <c r="D8" s="98"/>
      <c r="E8" s="99"/>
    </row>
    <row r="9" spans="1:5" ht="20.25" customHeight="1">
      <c r="A9" s="137" t="s">
        <v>168</v>
      </c>
      <c r="B9" s="137"/>
      <c r="C9" s="137"/>
      <c r="D9" s="137"/>
      <c r="E9" s="137"/>
    </row>
    <row r="10" ht="20.25" customHeight="1" thickBot="1">
      <c r="E10" s="100" t="s">
        <v>44</v>
      </c>
    </row>
    <row r="11" spans="1:5" ht="34.5" customHeight="1" thickBot="1">
      <c r="A11" s="101" t="s">
        <v>3</v>
      </c>
      <c r="B11" s="101" t="s">
        <v>0</v>
      </c>
      <c r="C11" s="101" t="s">
        <v>1</v>
      </c>
      <c r="D11" s="101" t="s">
        <v>167</v>
      </c>
      <c r="E11" s="101" t="s">
        <v>2</v>
      </c>
    </row>
    <row r="12" spans="1:5" ht="101.25" customHeight="1" thickBot="1">
      <c r="A12" s="101" t="s">
        <v>69</v>
      </c>
      <c r="B12" s="102" t="s">
        <v>70</v>
      </c>
      <c r="C12" s="65">
        <f>C13+C14+C15</f>
        <v>48199200</v>
      </c>
      <c r="D12" s="65">
        <f>D13+D14+D15</f>
        <v>30287969.019999996</v>
      </c>
      <c r="E12" s="65">
        <f aca="true" t="shared" si="0" ref="E12:E24">D12/C12*100</f>
        <v>62.83915297349333</v>
      </c>
    </row>
    <row r="13" spans="1:5" ht="39.75" customHeight="1" thickBot="1">
      <c r="A13" s="103" t="s">
        <v>65</v>
      </c>
      <c r="B13" s="104" t="s">
        <v>71</v>
      </c>
      <c r="C13" s="66">
        <v>7898800</v>
      </c>
      <c r="D13" s="66">
        <v>7728327.29</v>
      </c>
      <c r="E13" s="66">
        <f t="shared" si="0"/>
        <v>97.841789765534</v>
      </c>
    </row>
    <row r="14" spans="1:7" ht="27" customHeight="1" thickBot="1">
      <c r="A14" s="103" t="s">
        <v>72</v>
      </c>
      <c r="B14" s="105" t="s">
        <v>108</v>
      </c>
      <c r="C14" s="66">
        <v>37992000</v>
      </c>
      <c r="D14" s="66">
        <v>20364123.72</v>
      </c>
      <c r="E14" s="66">
        <f t="shared" si="0"/>
        <v>53.60108370183197</v>
      </c>
      <c r="G14" s="106"/>
    </row>
    <row r="15" spans="1:5" ht="42.75" customHeight="1" thickBot="1">
      <c r="A15" s="103" t="s">
        <v>89</v>
      </c>
      <c r="B15" s="105" t="s">
        <v>90</v>
      </c>
      <c r="C15" s="66">
        <v>2308400</v>
      </c>
      <c r="D15" s="66">
        <v>2195518.01</v>
      </c>
      <c r="E15" s="66">
        <f t="shared" si="0"/>
        <v>95.1099467163403</v>
      </c>
    </row>
    <row r="16" spans="1:5" ht="77.25" customHeight="1" thickBot="1">
      <c r="A16" s="107" t="s">
        <v>73</v>
      </c>
      <c r="B16" s="102" t="s">
        <v>128</v>
      </c>
      <c r="C16" s="65">
        <v>1253500</v>
      </c>
      <c r="D16" s="79">
        <v>1253500</v>
      </c>
      <c r="E16" s="65">
        <f>D16/C16*100</f>
        <v>100</v>
      </c>
    </row>
    <row r="17" spans="1:5" ht="33" customHeight="1" thickBot="1">
      <c r="A17" s="107" t="s">
        <v>74</v>
      </c>
      <c r="B17" s="102" t="s">
        <v>129</v>
      </c>
      <c r="C17" s="65">
        <v>650040</v>
      </c>
      <c r="D17" s="79">
        <v>650040</v>
      </c>
      <c r="E17" s="65">
        <f t="shared" si="0"/>
        <v>100</v>
      </c>
    </row>
    <row r="18" spans="1:5" ht="48.75" customHeight="1" thickBot="1">
      <c r="A18" s="72" t="s">
        <v>97</v>
      </c>
      <c r="B18" s="73" t="s">
        <v>75</v>
      </c>
      <c r="C18" s="74">
        <f>C19</f>
        <v>8955100</v>
      </c>
      <c r="D18" s="74">
        <f>D19</f>
        <v>0</v>
      </c>
      <c r="E18" s="74">
        <f t="shared" si="0"/>
        <v>0</v>
      </c>
    </row>
    <row r="19" spans="1:5" ht="32.25" customHeight="1" thickBot="1">
      <c r="A19" s="108" t="s">
        <v>131</v>
      </c>
      <c r="B19" s="109" t="s">
        <v>91</v>
      </c>
      <c r="C19" s="80">
        <v>8955100</v>
      </c>
      <c r="D19" s="80">
        <v>0</v>
      </c>
      <c r="E19" s="80">
        <f t="shared" si="0"/>
        <v>0</v>
      </c>
    </row>
    <row r="20" spans="1:5" ht="36" customHeight="1" thickBot="1">
      <c r="A20" s="101" t="s">
        <v>98</v>
      </c>
      <c r="B20" s="102" t="s">
        <v>110</v>
      </c>
      <c r="C20" s="65">
        <v>11325700</v>
      </c>
      <c r="D20" s="65">
        <v>11325698.31</v>
      </c>
      <c r="E20" s="65">
        <f t="shared" si="0"/>
        <v>99.99998507818502</v>
      </c>
    </row>
    <row r="21" spans="1:5" ht="73.5" customHeight="1" thickBot="1">
      <c r="A21" s="101" t="s">
        <v>104</v>
      </c>
      <c r="B21" s="102" t="s">
        <v>103</v>
      </c>
      <c r="C21" s="65">
        <v>9658600</v>
      </c>
      <c r="D21" s="65">
        <v>4308725</v>
      </c>
      <c r="E21" s="65">
        <f t="shared" si="0"/>
        <v>44.61024372062204</v>
      </c>
    </row>
    <row r="22" spans="1:5" ht="93" customHeight="1" thickBot="1">
      <c r="A22" s="101" t="s">
        <v>132</v>
      </c>
      <c r="B22" s="102" t="s">
        <v>136</v>
      </c>
      <c r="C22" s="65">
        <v>341220</v>
      </c>
      <c r="D22" s="65">
        <v>319051.56</v>
      </c>
      <c r="E22" s="65">
        <f>D22/C22*100</f>
        <v>93.50318269738</v>
      </c>
    </row>
    <row r="23" spans="1:5" ht="73.5" customHeight="1" thickBot="1">
      <c r="A23" s="101" t="s">
        <v>134</v>
      </c>
      <c r="B23" s="102" t="s">
        <v>135</v>
      </c>
      <c r="C23" s="65">
        <v>55000</v>
      </c>
      <c r="D23" s="65">
        <v>55000</v>
      </c>
      <c r="E23" s="65">
        <f>D23/C23*100</f>
        <v>100</v>
      </c>
    </row>
    <row r="24" spans="1:5" ht="28.5" customHeight="1" thickBot="1">
      <c r="A24" s="101" t="s">
        <v>137</v>
      </c>
      <c r="B24" s="110" t="s">
        <v>64</v>
      </c>
      <c r="C24" s="65">
        <f>SUM(C25:C48)</f>
        <v>68185905.67000002</v>
      </c>
      <c r="D24" s="65">
        <f>SUM(D25:D48)</f>
        <v>56484062.870000005</v>
      </c>
      <c r="E24" s="65">
        <f t="shared" si="0"/>
        <v>82.8383260660443</v>
      </c>
    </row>
    <row r="25" spans="1:5" ht="66" customHeight="1" thickBot="1">
      <c r="A25" s="108" t="s">
        <v>139</v>
      </c>
      <c r="B25" s="111" t="s">
        <v>53</v>
      </c>
      <c r="C25" s="80">
        <v>4954300</v>
      </c>
      <c r="D25" s="66">
        <v>3269838</v>
      </c>
      <c r="E25" s="66">
        <f aca="true" t="shared" si="1" ref="E25:E49">D25/C25*100</f>
        <v>66</v>
      </c>
    </row>
    <row r="26" spans="1:5" ht="22.5" customHeight="1" thickBot="1">
      <c r="A26" s="108" t="s">
        <v>138</v>
      </c>
      <c r="B26" s="111" t="s">
        <v>54</v>
      </c>
      <c r="C26" s="80">
        <f>1615049.75+61850.25</f>
        <v>1676900</v>
      </c>
      <c r="D26" s="80">
        <f>1615049.75+61850.25</f>
        <v>1676900</v>
      </c>
      <c r="E26" s="66">
        <f t="shared" si="1"/>
        <v>100</v>
      </c>
    </row>
    <row r="27" spans="1:5" ht="33.75" customHeight="1" thickBot="1">
      <c r="A27" s="108" t="s">
        <v>140</v>
      </c>
      <c r="B27" s="111" t="s">
        <v>111</v>
      </c>
      <c r="C27" s="80">
        <v>100000</v>
      </c>
      <c r="D27" s="66">
        <v>100000</v>
      </c>
      <c r="E27" s="66">
        <f t="shared" si="1"/>
        <v>100</v>
      </c>
    </row>
    <row r="28" spans="1:5" ht="33.75" customHeight="1" thickBot="1">
      <c r="A28" s="108" t="s">
        <v>141</v>
      </c>
      <c r="B28" s="111" t="s">
        <v>130</v>
      </c>
      <c r="C28" s="80">
        <v>1485000</v>
      </c>
      <c r="D28" s="66">
        <v>1533015.4</v>
      </c>
      <c r="E28" s="66">
        <f t="shared" si="1"/>
        <v>103.23336026936025</v>
      </c>
    </row>
    <row r="29" spans="1:9" ht="46.5" customHeight="1" thickBot="1">
      <c r="A29" s="108" t="s">
        <v>142</v>
      </c>
      <c r="B29" s="111" t="s">
        <v>92</v>
      </c>
      <c r="C29" s="80">
        <v>157700</v>
      </c>
      <c r="D29" s="66">
        <v>157700</v>
      </c>
      <c r="E29" s="66">
        <f t="shared" si="1"/>
        <v>100</v>
      </c>
      <c r="I29" s="97"/>
    </row>
    <row r="30" spans="1:9" ht="17.25" customHeight="1" thickBot="1">
      <c r="A30" s="108" t="s">
        <v>143</v>
      </c>
      <c r="B30" s="111" t="s">
        <v>55</v>
      </c>
      <c r="C30" s="80">
        <v>1035800</v>
      </c>
      <c r="D30" s="66">
        <v>776850</v>
      </c>
      <c r="E30" s="66">
        <f t="shared" si="1"/>
        <v>75</v>
      </c>
      <c r="I30" s="97"/>
    </row>
    <row r="31" spans="1:9" ht="45" customHeight="1" thickBot="1">
      <c r="A31" s="108" t="s">
        <v>157</v>
      </c>
      <c r="B31" s="112" t="s">
        <v>63</v>
      </c>
      <c r="C31" s="80">
        <v>12400400</v>
      </c>
      <c r="D31" s="66">
        <v>8954932.98</v>
      </c>
      <c r="E31" s="66">
        <f t="shared" si="1"/>
        <v>72.21487193961485</v>
      </c>
      <c r="I31" s="97"/>
    </row>
    <row r="32" spans="1:9" ht="45" customHeight="1" thickBot="1">
      <c r="A32" s="108" t="s">
        <v>145</v>
      </c>
      <c r="B32" s="113" t="s">
        <v>94</v>
      </c>
      <c r="C32" s="80">
        <v>7225160.4</v>
      </c>
      <c r="D32" s="66">
        <v>7225160.4</v>
      </c>
      <c r="E32" s="66">
        <f t="shared" si="1"/>
        <v>100</v>
      </c>
      <c r="I32" s="97"/>
    </row>
    <row r="33" spans="1:9" ht="28.5" customHeight="1" thickBot="1">
      <c r="A33" s="108" t="s">
        <v>144</v>
      </c>
      <c r="B33" s="113" t="s">
        <v>62</v>
      </c>
      <c r="C33" s="80">
        <v>28174400</v>
      </c>
      <c r="D33" s="66">
        <v>28174400</v>
      </c>
      <c r="E33" s="66">
        <f t="shared" si="1"/>
        <v>100</v>
      </c>
      <c r="I33" s="97"/>
    </row>
    <row r="34" spans="1:9" ht="32.25" customHeight="1" thickBot="1">
      <c r="A34" s="108" t="s">
        <v>146</v>
      </c>
      <c r="B34" s="113" t="s">
        <v>116</v>
      </c>
      <c r="C34" s="80">
        <v>182011.33</v>
      </c>
      <c r="D34" s="66"/>
      <c r="E34" s="66">
        <f t="shared" si="1"/>
        <v>0</v>
      </c>
      <c r="I34" s="97"/>
    </row>
    <row r="35" spans="1:9" ht="33.75" customHeight="1" thickBot="1">
      <c r="A35" s="108" t="s">
        <v>147</v>
      </c>
      <c r="B35" s="113" t="s">
        <v>117</v>
      </c>
      <c r="C35" s="80">
        <v>374904.2</v>
      </c>
      <c r="D35" s="66"/>
      <c r="E35" s="66">
        <f t="shared" si="1"/>
        <v>0</v>
      </c>
      <c r="I35" s="97"/>
    </row>
    <row r="36" spans="1:9" ht="36" customHeight="1" thickBot="1">
      <c r="A36" s="108" t="s">
        <v>148</v>
      </c>
      <c r="B36" s="113" t="s">
        <v>118</v>
      </c>
      <c r="C36" s="80">
        <v>182382.61</v>
      </c>
      <c r="D36" s="66"/>
      <c r="E36" s="66">
        <f t="shared" si="1"/>
        <v>0</v>
      </c>
      <c r="I36" s="97"/>
    </row>
    <row r="37" spans="1:9" ht="31.5" customHeight="1" thickBot="1">
      <c r="A37" s="108" t="s">
        <v>149</v>
      </c>
      <c r="B37" s="113" t="s">
        <v>119</v>
      </c>
      <c r="C37" s="80">
        <v>172999.99</v>
      </c>
      <c r="D37" s="66"/>
      <c r="E37" s="66">
        <f t="shared" si="1"/>
        <v>0</v>
      </c>
      <c r="I37" s="97"/>
    </row>
    <row r="38" spans="1:9" ht="30.75" customHeight="1" thickBot="1">
      <c r="A38" s="108" t="s">
        <v>150</v>
      </c>
      <c r="B38" s="113" t="s">
        <v>120</v>
      </c>
      <c r="C38" s="80">
        <v>170116.1</v>
      </c>
      <c r="D38" s="66"/>
      <c r="E38" s="66">
        <f t="shared" si="1"/>
        <v>0</v>
      </c>
      <c r="I38" s="97"/>
    </row>
    <row r="39" spans="1:9" ht="41.25" customHeight="1" thickBot="1">
      <c r="A39" s="108" t="s">
        <v>151</v>
      </c>
      <c r="B39" s="113" t="s">
        <v>121</v>
      </c>
      <c r="C39" s="80">
        <v>195726.49</v>
      </c>
      <c r="D39" s="66">
        <v>195726.49</v>
      </c>
      <c r="E39" s="66">
        <f t="shared" si="1"/>
        <v>100</v>
      </c>
      <c r="I39" s="97"/>
    </row>
    <row r="40" spans="1:9" ht="30.75" customHeight="1" thickBot="1">
      <c r="A40" s="108" t="s">
        <v>152</v>
      </c>
      <c r="B40" s="113" t="s">
        <v>122</v>
      </c>
      <c r="C40" s="80">
        <v>788597.39</v>
      </c>
      <c r="D40" s="66"/>
      <c r="E40" s="66">
        <f t="shared" si="1"/>
        <v>0</v>
      </c>
      <c r="I40" s="97"/>
    </row>
    <row r="41" spans="1:9" ht="39.75" customHeight="1" thickBot="1">
      <c r="A41" s="108" t="s">
        <v>158</v>
      </c>
      <c r="B41" s="113" t="s">
        <v>123</v>
      </c>
      <c r="C41" s="80">
        <v>654269.96</v>
      </c>
      <c r="D41" s="66"/>
      <c r="E41" s="66">
        <f t="shared" si="1"/>
        <v>0</v>
      </c>
      <c r="I41" s="97"/>
    </row>
    <row r="42" spans="1:9" ht="41.25" customHeight="1" thickBot="1">
      <c r="A42" s="108" t="s">
        <v>154</v>
      </c>
      <c r="B42" s="113" t="s">
        <v>124</v>
      </c>
      <c r="C42" s="80">
        <v>408023.72</v>
      </c>
      <c r="D42" s="66"/>
      <c r="E42" s="66">
        <f t="shared" si="1"/>
        <v>0</v>
      </c>
      <c r="I42" s="97"/>
    </row>
    <row r="43" spans="1:9" ht="27" customHeight="1" thickBot="1">
      <c r="A43" s="108" t="s">
        <v>153</v>
      </c>
      <c r="B43" s="113" t="s">
        <v>125</v>
      </c>
      <c r="C43" s="80">
        <v>384007.74</v>
      </c>
      <c r="D43" s="66"/>
      <c r="E43" s="66">
        <f t="shared" si="1"/>
        <v>0</v>
      </c>
      <c r="I43" s="97"/>
    </row>
    <row r="44" spans="1:9" ht="43.5" customHeight="1" thickBot="1">
      <c r="A44" s="108" t="s">
        <v>155</v>
      </c>
      <c r="B44" s="113" t="s">
        <v>126</v>
      </c>
      <c r="C44" s="80">
        <v>182987.42</v>
      </c>
      <c r="D44" s="66"/>
      <c r="E44" s="66">
        <f t="shared" si="1"/>
        <v>0</v>
      </c>
      <c r="I44" s="97"/>
    </row>
    <row r="45" spans="1:9" ht="31.5" customHeight="1" thickBot="1">
      <c r="A45" s="108" t="s">
        <v>156</v>
      </c>
      <c r="B45" s="113" t="s">
        <v>127</v>
      </c>
      <c r="C45" s="80">
        <v>181678.72</v>
      </c>
      <c r="D45" s="66"/>
      <c r="E45" s="66">
        <f t="shared" si="1"/>
        <v>0</v>
      </c>
      <c r="I45" s="97"/>
    </row>
    <row r="46" spans="1:9" ht="31.5" customHeight="1" thickBot="1">
      <c r="A46" s="117" t="s">
        <v>159</v>
      </c>
      <c r="B46" s="113" t="s">
        <v>130</v>
      </c>
      <c r="C46" s="118">
        <v>1219800</v>
      </c>
      <c r="D46" s="119">
        <v>75000</v>
      </c>
      <c r="E46" s="119">
        <f t="shared" si="1"/>
        <v>6.148548942449581</v>
      </c>
      <c r="I46" s="97"/>
    </row>
    <row r="47" spans="1:9" ht="31.5" customHeight="1" thickBot="1">
      <c r="A47" s="117" t="s">
        <v>160</v>
      </c>
      <c r="B47" s="113" t="s">
        <v>162</v>
      </c>
      <c r="C47" s="118">
        <v>4344539.6</v>
      </c>
      <c r="D47" s="119">
        <v>4344539.6</v>
      </c>
      <c r="E47" s="119">
        <f>D47/C47*100</f>
        <v>100</v>
      </c>
      <c r="I47" s="97"/>
    </row>
    <row r="48" spans="1:9" ht="31.5" customHeight="1" thickBot="1">
      <c r="A48" s="117" t="s">
        <v>169</v>
      </c>
      <c r="B48" s="113" t="s">
        <v>161</v>
      </c>
      <c r="C48" s="118">
        <v>1534200</v>
      </c>
      <c r="D48" s="119"/>
      <c r="E48" s="119">
        <f t="shared" si="1"/>
        <v>0</v>
      </c>
      <c r="I48" s="97"/>
    </row>
    <row r="49" spans="1:5" ht="28.5" customHeight="1" thickBot="1">
      <c r="A49" s="114"/>
      <c r="B49" s="115" t="s">
        <v>5</v>
      </c>
      <c r="C49" s="116">
        <f>C12+C20+C24+C18+C17+C16+C21+C22+C23</f>
        <v>148624265.67000002</v>
      </c>
      <c r="D49" s="116">
        <f>D12+D20+D24+D18+D17+D16+D21+D22+D23</f>
        <v>104684046.76</v>
      </c>
      <c r="E49" s="116">
        <f t="shared" si="1"/>
        <v>70.43536685485579</v>
      </c>
    </row>
    <row r="52" ht="12.75">
      <c r="C52" s="106"/>
    </row>
  </sheetData>
  <sheetProtection/>
  <mergeCells count="1">
    <mergeCell ref="A9:E9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9">
      <selection activeCell="B26" sqref="B26"/>
    </sheetView>
  </sheetViews>
  <sheetFormatPr defaultColWidth="9.140625" defaultRowHeight="12.75"/>
  <cols>
    <col min="1" max="1" width="7.140625" style="0" customWidth="1"/>
    <col min="2" max="2" width="68.8515625" style="0" customWidth="1"/>
    <col min="3" max="3" width="19.28125" style="81" customWidth="1"/>
    <col min="4" max="4" width="11.00390625" style="81" hidden="1" customWidth="1"/>
    <col min="5" max="5" width="21.28125" style="81" customWidth="1"/>
    <col min="6" max="6" width="16.28125" style="0" customWidth="1"/>
  </cols>
  <sheetData>
    <row r="1" spans="3:5" ht="12.75">
      <c r="C1" s="82" t="s">
        <v>133</v>
      </c>
      <c r="D1"/>
      <c r="E1"/>
    </row>
    <row r="2" spans="3:11" ht="12.75">
      <c r="C2" s="93" t="s">
        <v>114</v>
      </c>
      <c r="D2" s="93"/>
      <c r="E2" s="93"/>
      <c r="F2" s="94"/>
      <c r="I2" s="94"/>
      <c r="J2" s="94"/>
      <c r="K2" s="94"/>
    </row>
    <row r="3" spans="3:11" ht="12.75">
      <c r="C3" s="93" t="s">
        <v>115</v>
      </c>
      <c r="D3" s="93"/>
      <c r="E3" s="93"/>
      <c r="F3" s="94"/>
      <c r="I3" s="94"/>
      <c r="J3" s="94"/>
      <c r="K3" s="94"/>
    </row>
    <row r="4" spans="3:11" ht="12.75">
      <c r="C4" s="93" t="s">
        <v>165</v>
      </c>
      <c r="D4" s="93"/>
      <c r="E4" s="93"/>
      <c r="F4" s="94"/>
      <c r="I4" s="94"/>
      <c r="J4" s="94"/>
      <c r="K4" s="94"/>
    </row>
    <row r="5" spans="3:11" ht="12.75">
      <c r="C5" s="95" t="s">
        <v>172</v>
      </c>
      <c r="D5" s="95"/>
      <c r="E5" s="95"/>
      <c r="F5" s="94"/>
      <c r="I5" s="94"/>
      <c r="J5" s="94"/>
      <c r="K5" s="94"/>
    </row>
    <row r="8" spans="5:6" ht="12.75">
      <c r="E8" s="83"/>
      <c r="F8" s="3"/>
    </row>
    <row r="9" spans="1:6" ht="34.5" customHeight="1">
      <c r="A9" s="136" t="s">
        <v>170</v>
      </c>
      <c r="B9" s="136"/>
      <c r="C9" s="136"/>
      <c r="D9" s="136"/>
      <c r="E9" s="136"/>
      <c r="F9" s="136"/>
    </row>
    <row r="10" spans="1:6" ht="18" customHeight="1" thickBot="1">
      <c r="A10" s="48"/>
      <c r="B10" s="48"/>
      <c r="C10" s="84"/>
      <c r="D10" s="84"/>
      <c r="E10" s="84"/>
      <c r="F10" s="55" t="s">
        <v>44</v>
      </c>
    </row>
    <row r="11" spans="1:6" ht="48.75" customHeight="1" thickBot="1">
      <c r="A11" s="56" t="s">
        <v>3</v>
      </c>
      <c r="B11" s="56" t="s">
        <v>0</v>
      </c>
      <c r="C11" s="138" t="s">
        <v>1</v>
      </c>
      <c r="D11" s="138"/>
      <c r="E11" s="85" t="s">
        <v>167</v>
      </c>
      <c r="F11" s="56" t="s">
        <v>2</v>
      </c>
    </row>
    <row r="12" spans="1:6" ht="33.75" customHeight="1" thickBot="1">
      <c r="A12" s="64" t="s">
        <v>69</v>
      </c>
      <c r="B12" s="52" t="s">
        <v>67</v>
      </c>
      <c r="C12" s="65">
        <v>816800</v>
      </c>
      <c r="D12" s="65"/>
      <c r="E12" s="65">
        <v>457734.54</v>
      </c>
      <c r="F12" s="65">
        <f aca="true" t="shared" si="0" ref="F12:F28">E12/C12*100</f>
        <v>56.039977962781585</v>
      </c>
    </row>
    <row r="13" spans="1:6" ht="59.25" customHeight="1" thickBot="1">
      <c r="A13" s="64" t="s">
        <v>73</v>
      </c>
      <c r="B13" s="52" t="s">
        <v>68</v>
      </c>
      <c r="C13" s="65">
        <v>3100</v>
      </c>
      <c r="D13" s="65"/>
      <c r="E13" s="65">
        <v>0</v>
      </c>
      <c r="F13" s="65">
        <f t="shared" si="0"/>
        <v>0</v>
      </c>
    </row>
    <row r="14" spans="1:6" ht="29.25" customHeight="1" hidden="1" thickBot="1">
      <c r="A14" s="64" t="s">
        <v>74</v>
      </c>
      <c r="B14" s="52" t="s">
        <v>96</v>
      </c>
      <c r="C14" s="65"/>
      <c r="D14" s="65"/>
      <c r="E14" s="65"/>
      <c r="F14" s="65" t="e">
        <f t="shared" si="0"/>
        <v>#DIV/0!</v>
      </c>
    </row>
    <row r="15" spans="1:8" s="76" customFormat="1" ht="74.25" customHeight="1" thickBot="1">
      <c r="A15" s="78" t="s">
        <v>74</v>
      </c>
      <c r="B15" s="52" t="s">
        <v>112</v>
      </c>
      <c r="C15" s="65">
        <v>3219300</v>
      </c>
      <c r="D15" s="65"/>
      <c r="E15" s="65">
        <v>1836340</v>
      </c>
      <c r="F15" s="65">
        <f t="shared" si="0"/>
        <v>57.04159289286491</v>
      </c>
      <c r="H15" s="77"/>
    </row>
    <row r="16" spans="1:8" s="76" customFormat="1" ht="59.25" customHeight="1" hidden="1" thickBot="1">
      <c r="A16" s="78" t="s">
        <v>97</v>
      </c>
      <c r="B16" s="52" t="s">
        <v>105</v>
      </c>
      <c r="C16" s="65">
        <v>0</v>
      </c>
      <c r="D16" s="65"/>
      <c r="E16" s="65">
        <v>0</v>
      </c>
      <c r="F16" s="65" t="e">
        <f t="shared" si="0"/>
        <v>#DIV/0!</v>
      </c>
      <c r="H16" s="77"/>
    </row>
    <row r="17" spans="1:8" s="76" customFormat="1" ht="59.25" customHeight="1" thickBot="1">
      <c r="A17" s="78" t="s">
        <v>97</v>
      </c>
      <c r="B17" s="52" t="s">
        <v>106</v>
      </c>
      <c r="C17" s="65">
        <v>10276800</v>
      </c>
      <c r="D17" s="65"/>
      <c r="E17" s="65">
        <v>7744556</v>
      </c>
      <c r="F17" s="65">
        <f t="shared" si="0"/>
        <v>75.3596061030671</v>
      </c>
      <c r="H17" s="77"/>
    </row>
    <row r="18" spans="1:8" s="76" customFormat="1" ht="59.25" customHeight="1" thickBot="1">
      <c r="A18" s="78" t="s">
        <v>98</v>
      </c>
      <c r="B18" s="52" t="s">
        <v>105</v>
      </c>
      <c r="C18" s="66">
        <v>3202400</v>
      </c>
      <c r="D18" s="66"/>
      <c r="E18" s="66">
        <v>3202348.8</v>
      </c>
      <c r="F18" s="61">
        <f>E18/C18*100</f>
        <v>99.99840119910067</v>
      </c>
      <c r="H18" s="77"/>
    </row>
    <row r="19" spans="1:8" ht="26.25" customHeight="1" thickBot="1">
      <c r="A19" s="58" t="s">
        <v>104</v>
      </c>
      <c r="B19" s="52" t="s">
        <v>66</v>
      </c>
      <c r="C19" s="65">
        <f>SUM(C20:C27)</f>
        <v>216006400</v>
      </c>
      <c r="D19" s="65"/>
      <c r="E19" s="65">
        <f>SUM(E20:E27)</f>
        <v>190194076.36</v>
      </c>
      <c r="F19" s="65">
        <f t="shared" si="0"/>
        <v>88.05020423468935</v>
      </c>
      <c r="H19" s="1"/>
    </row>
    <row r="20" spans="1:9" ht="46.5" customHeight="1" hidden="1" thickBot="1">
      <c r="A20" s="59" t="s">
        <v>107</v>
      </c>
      <c r="B20" s="60" t="s">
        <v>56</v>
      </c>
      <c r="C20" s="66"/>
      <c r="D20" s="66"/>
      <c r="E20" s="66"/>
      <c r="F20" s="61" t="e">
        <f t="shared" si="0"/>
        <v>#DIV/0!</v>
      </c>
      <c r="I20" s="54"/>
    </row>
    <row r="21" spans="1:6" ht="42" customHeight="1" thickBot="1">
      <c r="A21" s="59" t="s">
        <v>173</v>
      </c>
      <c r="B21" s="60" t="s">
        <v>57</v>
      </c>
      <c r="C21" s="66">
        <v>371200</v>
      </c>
      <c r="D21" s="66"/>
      <c r="E21" s="66">
        <v>278400</v>
      </c>
      <c r="F21" s="61">
        <f t="shared" si="0"/>
        <v>75</v>
      </c>
    </row>
    <row r="22" spans="1:6" ht="53.25" customHeight="1" thickBot="1">
      <c r="A22" s="59" t="s">
        <v>174</v>
      </c>
      <c r="B22" s="60" t="s">
        <v>58</v>
      </c>
      <c r="C22" s="66">
        <v>68212800</v>
      </c>
      <c r="D22" s="66"/>
      <c r="E22" s="66">
        <v>59054460.05</v>
      </c>
      <c r="F22" s="61">
        <f t="shared" si="0"/>
        <v>86.57386890730186</v>
      </c>
    </row>
    <row r="23" spans="1:6" ht="76.5" customHeight="1" thickBot="1">
      <c r="A23" s="59" t="s">
        <v>175</v>
      </c>
      <c r="B23" s="60" t="s">
        <v>113</v>
      </c>
      <c r="C23" s="66">
        <v>127627900</v>
      </c>
      <c r="D23" s="66"/>
      <c r="E23" s="66">
        <v>117762502</v>
      </c>
      <c r="F23" s="61">
        <f t="shared" si="0"/>
        <v>92.27018700456561</v>
      </c>
    </row>
    <row r="24" spans="1:6" ht="30" customHeight="1" thickBot="1">
      <c r="A24" s="59" t="s">
        <v>176</v>
      </c>
      <c r="B24" s="60" t="s">
        <v>59</v>
      </c>
      <c r="C24" s="66">
        <v>159800</v>
      </c>
      <c r="D24" s="66"/>
      <c r="E24" s="66">
        <v>159800</v>
      </c>
      <c r="F24" s="61">
        <f t="shared" si="0"/>
        <v>100</v>
      </c>
    </row>
    <row r="25" spans="1:6" ht="45.75" customHeight="1" thickBot="1">
      <c r="A25" s="59" t="s">
        <v>177</v>
      </c>
      <c r="B25" s="60" t="s">
        <v>60</v>
      </c>
      <c r="C25" s="66">
        <v>18070100</v>
      </c>
      <c r="D25" s="66"/>
      <c r="E25" s="66">
        <v>12175414.31</v>
      </c>
      <c r="F25" s="61">
        <f t="shared" si="0"/>
        <v>67.3787876658126</v>
      </c>
    </row>
    <row r="26" spans="1:6" ht="92.25" customHeight="1" thickBot="1">
      <c r="A26" s="59" t="s">
        <v>178</v>
      </c>
      <c r="B26" s="60" t="s">
        <v>61</v>
      </c>
      <c r="C26" s="66">
        <v>1062000</v>
      </c>
      <c r="D26" s="66"/>
      <c r="E26" s="66">
        <v>763500</v>
      </c>
      <c r="F26" s="61">
        <f t="shared" si="0"/>
        <v>71.89265536723164</v>
      </c>
    </row>
    <row r="27" spans="1:6" ht="67.5" customHeight="1" thickBot="1">
      <c r="A27" s="59" t="s">
        <v>179</v>
      </c>
      <c r="B27" s="60" t="s">
        <v>171</v>
      </c>
      <c r="C27" s="80">
        <v>502600</v>
      </c>
      <c r="D27" s="80"/>
      <c r="E27" s="80">
        <v>0</v>
      </c>
      <c r="F27" s="61">
        <f t="shared" si="0"/>
        <v>0</v>
      </c>
    </row>
    <row r="28" spans="1:6" ht="24" customHeight="1" thickBot="1">
      <c r="A28" s="62"/>
      <c r="B28" s="86" t="s">
        <v>4</v>
      </c>
      <c r="C28" s="87">
        <f>C12+C13+C15+C19+C14+C16+C17+C18</f>
        <v>233524800</v>
      </c>
      <c r="D28" s="87">
        <f>D12+D13+D15+D19+D14+D16+D17+D18</f>
        <v>0</v>
      </c>
      <c r="E28" s="87">
        <f>E12+E13+E15+E19+E14+E16+E17+E18</f>
        <v>203435055.70000002</v>
      </c>
      <c r="F28" s="88">
        <f t="shared" si="0"/>
        <v>87.1149683887964</v>
      </c>
    </row>
  </sheetData>
  <sheetProtection/>
  <mergeCells count="2">
    <mergeCell ref="A9:F9"/>
    <mergeCell ref="C11:D11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Элла Викторовна Матвеева</cp:lastModifiedBy>
  <cp:lastPrinted>2023-10-18T13:22:57Z</cp:lastPrinted>
  <dcterms:created xsi:type="dcterms:W3CDTF">1996-10-08T23:32:33Z</dcterms:created>
  <dcterms:modified xsi:type="dcterms:W3CDTF">2023-10-18T13:23:00Z</dcterms:modified>
  <cp:category/>
  <cp:version/>
  <cp:contentType/>
  <cp:contentStatus/>
</cp:coreProperties>
</file>