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3256" windowHeight="13176" activeTab="2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II'!$A$53</definedName>
    <definedName name="sub_153" localSheetId="1">'Раздел II'!$A$54</definedName>
    <definedName name="sub_154" localSheetId="1">'Раздел II'!$A$56</definedName>
    <definedName name="_xlnm.Print_Area" localSheetId="0">'Раздел I'!$A$1:$S$91</definedName>
    <definedName name="_xlnm.Print_Area" localSheetId="1">'Раздел II'!$A$1:$AB$57</definedName>
    <definedName name="_xlnm.Print_Area" localSheetId="2">'Раздел III'!$A$1:$F$19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 l="1"/>
  <c r="O70" i="1"/>
  <c r="L70" i="1"/>
  <c r="C38" i="2"/>
  <c r="K65" i="1" l="1"/>
  <c r="I65" i="1"/>
  <c r="H65" i="1"/>
  <c r="J65" i="1"/>
  <c r="O65" i="1"/>
  <c r="L18" i="1" l="1"/>
  <c r="K18" i="1"/>
  <c r="J18" i="1"/>
  <c r="H18" i="1"/>
  <c r="D42" i="2" l="1"/>
  <c r="D41" i="2" s="1"/>
  <c r="AA49" i="2"/>
  <c r="AA45" i="2"/>
  <c r="AA33" i="2"/>
  <c r="D34" i="2"/>
  <c r="D35" i="2"/>
  <c r="D36" i="2"/>
  <c r="D37" i="2"/>
  <c r="D39" i="2"/>
  <c r="D9" i="2"/>
  <c r="D17" i="2"/>
  <c r="C9" i="2"/>
  <c r="I18" i="1"/>
  <c r="C34" i="2" l="1"/>
  <c r="C33" i="2" s="1"/>
  <c r="D33" i="2"/>
  <c r="C20" i="2"/>
  <c r="F9" i="3" s="1"/>
  <c r="L37" i="1"/>
  <c r="Z20" i="2"/>
  <c r="P20" i="2"/>
  <c r="O81" i="1" l="1"/>
  <c r="L81" i="1"/>
  <c r="O77" i="1"/>
  <c r="L77" i="1"/>
  <c r="O73" i="1"/>
  <c r="L73" i="1"/>
  <c r="H73" i="1"/>
  <c r="L65" i="1"/>
  <c r="Z49" i="2"/>
  <c r="C49" i="2"/>
  <c r="Z45" i="2"/>
  <c r="P45" i="2"/>
  <c r="C45" i="2"/>
  <c r="Z41" i="2"/>
  <c r="C41" i="2"/>
  <c r="Z33" i="2"/>
  <c r="L33" i="2"/>
  <c r="J33" i="2"/>
  <c r="I33" i="2"/>
  <c r="H33" i="2"/>
  <c r="F33" i="2"/>
  <c r="F41" i="2" l="1"/>
  <c r="H51" i="1" l="1"/>
  <c r="J37" i="1"/>
  <c r="J35" i="1" s="1"/>
  <c r="I37" i="1"/>
  <c r="I35" i="1" s="1"/>
  <c r="H37" i="1"/>
  <c r="C9" i="3" l="1"/>
  <c r="H35" i="1"/>
  <c r="O26" i="2"/>
  <c r="O20" i="2"/>
  <c r="Z26" i="2" l="1"/>
  <c r="P26" i="2"/>
  <c r="I51" i="1"/>
  <c r="J51" i="1"/>
  <c r="O51" i="1"/>
  <c r="L51" i="1"/>
  <c r="O37" i="1"/>
  <c r="O35" i="1" s="1"/>
  <c r="L35" i="1"/>
  <c r="O18" i="1"/>
  <c r="C26" i="2" l="1"/>
  <c r="Z9" i="2" l="1"/>
  <c r="P9" i="2"/>
  <c r="O9" i="2"/>
</calcChain>
</file>

<file path=xl/sharedStrings.xml><?xml version="1.0" encoding="utf-8"?>
<sst xmlns="http://schemas.openxmlformats.org/spreadsheetml/2006/main" count="280" uniqueCount="127">
  <si>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</si>
  <si>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</si>
  <si>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</si>
  <si>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</si>
  <si>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</si>
  <si>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</si>
  <si>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</si>
  <si>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</si>
  <si>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</si>
  <si>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</si>
  <si>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</si>
  <si>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</si>
  <si>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</si>
  <si>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</si>
  <si>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</si>
  <si>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</si>
  <si>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</si>
  <si>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</si>
  <si>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</si>
  <si>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</si>
  <si>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</si>
  <si>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</si>
  <si>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</si>
  <si>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</si>
  <si>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</si>
  <si>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</si>
  <si>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</si>
  <si>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</si>
  <si>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</si>
  <si>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Итого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</si>
  <si>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</si>
  <si>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</si>
  <si>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</si>
  <si>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</si>
  <si>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</si>
  <si>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</si>
  <si>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</si>
  <si>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</si>
  <si>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 xml:space="preserve">                       муниципального образования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</si>
  <si>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</si>
  <si>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</si>
  <si>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</si>
  <si>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</si>
  <si>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</si>
  <si>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</si>
  <si>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</si>
  <si>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</si>
  <si>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</si>
  <si>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</si>
  <si>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</si>
  <si>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</si>
  <si>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</si>
  <si>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</si>
  <si>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</si>
  <si>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</si>
  <si>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</si>
  <si>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</si>
  <si>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</si>
  <si>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</si>
  <si>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</si>
  <si>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</si>
  <si>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</si>
  <si>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</si>
  <si>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</si>
  <si>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</si>
  <si>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</si>
  <si>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</si>
  <si>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</si>
  <si>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</si>
  <si>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</si>
  <si>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</si>
  <si>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</si>
  <si>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</si>
  <si>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</si>
  <si>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 xml:space="preserve">Приложение к постановлению </t>
  </si>
  <si>
    <t xml:space="preserve">  реализации региональной программы по проведению капитального ремонта общего имущества</t>
  </si>
  <si>
    <t>пер. Адрианова, д.10</t>
  </si>
  <si>
    <t>кирпич</t>
  </si>
  <si>
    <t xml:space="preserve">           в многоквартирных домах на 2023-2025 годы</t>
  </si>
  <si>
    <t>Осташковский городской округ_____________________________________</t>
  </si>
  <si>
    <t>пер. Л. Толстого, д.1Б</t>
  </si>
  <si>
    <t>т/б Сокол, д.20</t>
  </si>
  <si>
    <t>панели</t>
  </si>
  <si>
    <t>пер. Восточный, д.1</t>
  </si>
  <si>
    <t>ул. Володарского, д.177</t>
  </si>
  <si>
    <t>нп Микрорайон, д.18</t>
  </si>
  <si>
    <t>ул. Володарского, д.179</t>
  </si>
  <si>
    <t>ул. Кузнечная, д.51</t>
  </si>
  <si>
    <t>д.Жданово, Микрорайон, д.2</t>
  </si>
  <si>
    <t>Микрорайон, д.1</t>
  </si>
  <si>
    <t>ул. Шевчука, д.5</t>
  </si>
  <si>
    <t>д. Хитино, д.19</t>
  </si>
  <si>
    <t>ул. Шевчука, д.3</t>
  </si>
  <si>
    <t>ул. Володарского, д.179А</t>
  </si>
  <si>
    <t>Перечень многоквартирных домов, капитальный ремонт которых не был завершен в 2022 году, и которые планируется отремонтировать в период 2023-2025 годов</t>
  </si>
  <si>
    <t>Капитальный ремонт не был завершен в 2022 году и планируется завершить в период 2023-2025 годов</t>
  </si>
  <si>
    <t>ул. Рябочкина, д.38А</t>
  </si>
  <si>
    <t>ул. Рудинская, д.2</t>
  </si>
  <si>
    <t>ул.Рудинская, д.2</t>
  </si>
  <si>
    <t>ул. Тимофеевская, д.56</t>
  </si>
  <si>
    <t>ул. Островского, д.20</t>
  </si>
  <si>
    <t>ул. Загородная, д.12а</t>
  </si>
  <si>
    <t>ул.1-я Железнодорожная, д.1а</t>
  </si>
  <si>
    <t>УЛ. Печатникова, д.8</t>
  </si>
  <si>
    <t>ул. Печатникова, д.6</t>
  </si>
  <si>
    <t>ул.Тимофеевская, д.66</t>
  </si>
  <si>
    <t>ул. Володарского, д.43</t>
  </si>
  <si>
    <t>ул. Рабочий городок, д.48</t>
  </si>
  <si>
    <t>ул.Загородная, д.16</t>
  </si>
  <si>
    <t>Перечень многоквартирных домов, капитальный ремонт которых не был завершен в 2022году и которые планируется отремонтировать в период 2023-2025 годов</t>
  </si>
  <si>
    <t>Перечень многоквартирных домов, капитальный ремонт которых не был завершен в 2021году и которые планируется отремонтировать в период 2023-2025 годов</t>
  </si>
  <si>
    <t>ИТОГО</t>
  </si>
  <si>
    <t>Перечень многоквартирных домов, капитальный ремонт которых не был завершен в 2020году и которые планируется отремонтировать в период 2023-2025годов</t>
  </si>
  <si>
    <t>Перечень многоквартирных домов, капитальный ремонт которых не был завершен в 2017году и которые планируется отремонтировать в период 2023-2025 годов</t>
  </si>
  <si>
    <t>Перечень многоквартирных домов, капитальный ремонт которых не был завершен в 2020 году, и которые планируется отремонтировать в период 2023-2025 годов</t>
  </si>
  <si>
    <t>Перечень многоквартирных домов, капитальный ремонт которых не был завершен в 2017 году, и которые планируется отремонтировать в период 2023-2025 годов</t>
  </si>
  <si>
    <t>Капитальный ремонт не был завершен в 2021 году и планируется завершить в период 2023-2025 годов</t>
  </si>
  <si>
    <t>Капитальный ремонт не был завершен в 2020 году и планируется завершить в период 2023-2025 годов</t>
  </si>
  <si>
    <t>Капитальный ремонт не был завершен в 2017 году и планируется завершить в период 2023-2025 годов</t>
  </si>
  <si>
    <t>Осташковский городской округ</t>
  </si>
  <si>
    <t>Наименование муниципального образования Тверской области</t>
  </si>
  <si>
    <t>ул. Печатникова, д.8</t>
  </si>
  <si>
    <t>ул. Адрианова, д.12</t>
  </si>
  <si>
    <t xml:space="preserve">                                                                                                                                                                                 Начало проведения капитального ремонта 2024 год</t>
  </si>
  <si>
    <t>от   ____________ 2023 г. № ____________</t>
  </si>
  <si>
    <t>пр-т Гвардейский, д.1</t>
  </si>
  <si>
    <t>ул. Рабочая, д.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</si>
</sst>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0" fontId="6" fillId="0" borderId="0" xfId="0" applyFont="1"/>
    <xf numFmtId="0" fontId="12" fillId="0" borderId="0" xfId="0" applyFont="1"/>
    <xf numFmtId="4" fontId="6" fillId="0" borderId="0" xfId="0" applyNumberFormat="1" applyFont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10" fillId="0" borderId="1" xfId="0" applyFont="1" applyBorder="1"/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/>
    <xf numFmtId="164" fontId="7" fillId="0" borderId="1" xfId="2" applyFont="1" applyFill="1" applyBorder="1" applyAlignment="1">
      <alignment horizontal="right"/>
    </xf>
    <xf numFmtId="0" fontId="10" fillId="0" borderId="0" xfId="0" applyFont="1" applyBorder="1"/>
    <xf numFmtId="0" fontId="7" fillId="0" borderId="0" xfId="0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/>
    <xf numFmtId="0" fontId="7" fillId="2" borderId="5" xfId="0" applyFont="1" applyFill="1" applyBorder="1" applyAlignment="1">
      <alignment horizontal="right" vertical="center" wrapText="1"/>
    </xf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net.garant.ru/document/redirect/12138258/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opLeftCell="A74" zoomScale="90" zoomScaleNormal="90" workbookViewId="0">
      <selection activeCell="L70" sqref="L70"/>
    </sheetView>
  </sheetViews>
  <sheetFormatPr defaultColWidth="9.109375" defaultRowHeight="15.6" x14ac:dyDescent="0.3"/>
  <cols>
    <col min="1" max="1" width="6.44140625" style="1" bestFit="1" customWidth="1"/>
    <col min="2" max="2" width="39.109375" style="1" customWidth="1"/>
    <col min="3" max="6" width="9.109375" style="1"/>
    <col min="7" max="7" width="4.6640625" style="1" customWidth="1"/>
    <col min="8" max="8" width="12.109375" style="1" customWidth="1"/>
    <col min="9" max="10" width="11" style="1" customWidth="1"/>
    <col min="11" max="11" width="5.109375" style="1" customWidth="1"/>
    <col min="12" max="12" width="18.44140625" style="27" customWidth="1"/>
    <col min="13" max="13" width="11.88671875" style="1" bestFit="1" customWidth="1"/>
    <col min="14" max="14" width="9.109375" style="1"/>
    <col min="15" max="15" width="17.44140625" style="27" customWidth="1"/>
    <col min="16" max="17" width="9.109375" style="1"/>
    <col min="18" max="18" width="9.88671875" style="1" customWidth="1"/>
    <col min="19" max="19" width="8.5546875" style="1" customWidth="1"/>
    <col min="20" max="16384" width="9.109375" style="1"/>
  </cols>
  <sheetData>
    <row r="1" spans="1:19" ht="15.75" customHeight="1" x14ac:dyDescent="0.3">
      <c r="B1" s="3" t="s">
        <v>71</v>
      </c>
      <c r="H1" s="102" t="s">
        <v>71</v>
      </c>
      <c r="I1" s="102"/>
      <c r="J1" s="102"/>
      <c r="K1" s="102"/>
      <c r="N1" s="103" t="s">
        <v>74</v>
      </c>
      <c r="O1" s="103"/>
      <c r="P1" s="103"/>
      <c r="Q1" s="103"/>
      <c r="R1" s="103"/>
      <c r="S1" s="103"/>
    </row>
    <row r="2" spans="1:19" ht="36" customHeight="1" x14ac:dyDescent="0.3">
      <c r="B2" s="101" t="s">
        <v>72</v>
      </c>
      <c r="C2" s="101"/>
      <c r="H2" s="102" t="s">
        <v>73</v>
      </c>
      <c r="I2" s="102"/>
      <c r="J2" s="102"/>
      <c r="K2" s="102"/>
      <c r="L2" s="102"/>
      <c r="Q2" s="1" t="s">
        <v>124</v>
      </c>
    </row>
    <row r="4" spans="1:19" x14ac:dyDescent="0.3">
      <c r="G4" s="4" t="s">
        <v>37</v>
      </c>
    </row>
    <row r="5" spans="1:19" x14ac:dyDescent="0.3">
      <c r="C5" s="4" t="s">
        <v>75</v>
      </c>
    </row>
    <row r="6" spans="1:19" x14ac:dyDescent="0.3">
      <c r="D6" s="4" t="s">
        <v>78</v>
      </c>
    </row>
    <row r="7" spans="1:19" x14ac:dyDescent="0.3">
      <c r="C7" s="4" t="s">
        <v>38</v>
      </c>
      <c r="H7" s="5" t="s">
        <v>79</v>
      </c>
      <c r="I7" s="5"/>
      <c r="J7" s="5"/>
      <c r="K7" s="5"/>
    </row>
    <row r="9" spans="1:19" x14ac:dyDescent="0.3">
      <c r="D9" s="2" t="s">
        <v>39</v>
      </c>
    </row>
    <row r="10" spans="1:19" ht="25.5" customHeight="1" x14ac:dyDescent="0.3">
      <c r="A10" s="93" t="s">
        <v>0</v>
      </c>
      <c r="B10" s="93" t="s">
        <v>1</v>
      </c>
      <c r="C10" s="95" t="s">
        <v>2</v>
      </c>
      <c r="D10" s="95"/>
      <c r="E10" s="95" t="s">
        <v>3</v>
      </c>
      <c r="F10" s="95" t="s">
        <v>4</v>
      </c>
      <c r="G10" s="95" t="s">
        <v>5</v>
      </c>
      <c r="H10" s="95" t="s">
        <v>6</v>
      </c>
      <c r="I10" s="93" t="s">
        <v>7</v>
      </c>
      <c r="J10" s="93"/>
      <c r="K10" s="95" t="s">
        <v>8</v>
      </c>
      <c r="L10" s="93" t="s">
        <v>9</v>
      </c>
      <c r="M10" s="93"/>
      <c r="N10" s="93"/>
      <c r="O10" s="93"/>
      <c r="P10" s="93"/>
      <c r="Q10" s="93"/>
      <c r="R10" s="93" t="s">
        <v>10</v>
      </c>
      <c r="S10" s="93"/>
    </row>
    <row r="11" spans="1:19" x14ac:dyDescent="0.3">
      <c r="A11" s="93"/>
      <c r="B11" s="93"/>
      <c r="C11" s="95" t="s">
        <v>11</v>
      </c>
      <c r="D11" s="95" t="s">
        <v>12</v>
      </c>
      <c r="E11" s="95"/>
      <c r="F11" s="95"/>
      <c r="G11" s="95"/>
      <c r="H11" s="95"/>
      <c r="I11" s="93" t="s">
        <v>13</v>
      </c>
      <c r="J11" s="95" t="s">
        <v>14</v>
      </c>
      <c r="K11" s="95"/>
      <c r="L11" s="96" t="s">
        <v>15</v>
      </c>
      <c r="M11" s="93" t="s">
        <v>16</v>
      </c>
      <c r="N11" s="93"/>
      <c r="O11" s="93"/>
      <c r="P11" s="93"/>
      <c r="Q11" s="93"/>
      <c r="R11" s="93"/>
      <c r="S11" s="93"/>
    </row>
    <row r="12" spans="1:19" ht="234" customHeight="1" x14ac:dyDescent="0.3">
      <c r="A12" s="93"/>
      <c r="B12" s="93"/>
      <c r="C12" s="95"/>
      <c r="D12" s="95"/>
      <c r="E12" s="95"/>
      <c r="F12" s="95"/>
      <c r="G12" s="95"/>
      <c r="H12" s="95"/>
      <c r="I12" s="93"/>
      <c r="J12" s="95"/>
      <c r="K12" s="95"/>
      <c r="L12" s="96"/>
      <c r="M12" s="20" t="s">
        <v>17</v>
      </c>
      <c r="N12" s="20" t="s">
        <v>18</v>
      </c>
      <c r="O12" s="28" t="s">
        <v>19</v>
      </c>
      <c r="P12" s="20" t="s">
        <v>20</v>
      </c>
      <c r="Q12" s="20" t="s">
        <v>21</v>
      </c>
      <c r="R12" s="95" t="s">
        <v>22</v>
      </c>
      <c r="S12" s="95" t="s">
        <v>23</v>
      </c>
    </row>
    <row r="13" spans="1:19" ht="15.75" hidden="1" customHeight="1" x14ac:dyDescent="0.3">
      <c r="A13" s="93"/>
      <c r="B13" s="93"/>
      <c r="C13" s="95"/>
      <c r="D13" s="95"/>
      <c r="E13" s="95"/>
      <c r="F13" s="95"/>
      <c r="G13" s="95"/>
      <c r="H13" s="21" t="s">
        <v>24</v>
      </c>
      <c r="I13" s="20" t="s">
        <v>24</v>
      </c>
      <c r="J13" s="20" t="s">
        <v>24</v>
      </c>
      <c r="K13" s="20" t="s">
        <v>25</v>
      </c>
      <c r="L13" s="28" t="s">
        <v>26</v>
      </c>
      <c r="M13" s="20" t="s">
        <v>26</v>
      </c>
      <c r="N13" s="20" t="s">
        <v>26</v>
      </c>
      <c r="O13" s="28" t="s">
        <v>26</v>
      </c>
      <c r="P13" s="20" t="s">
        <v>26</v>
      </c>
      <c r="Q13" s="20" t="s">
        <v>26</v>
      </c>
      <c r="R13" s="95"/>
      <c r="S13" s="95"/>
    </row>
    <row r="14" spans="1:19" x14ac:dyDescent="0.3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8">
        <v>12</v>
      </c>
      <c r="M14" s="20">
        <v>13</v>
      </c>
      <c r="N14" s="20">
        <v>14</v>
      </c>
      <c r="O14" s="28">
        <v>15</v>
      </c>
      <c r="P14" s="20">
        <v>16</v>
      </c>
      <c r="Q14" s="20">
        <v>17</v>
      </c>
      <c r="R14" s="20">
        <v>18</v>
      </c>
      <c r="S14" s="20">
        <v>19</v>
      </c>
    </row>
    <row r="15" spans="1:19" x14ac:dyDescent="0.3">
      <c r="A15" s="98" t="s">
        <v>34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1:19" s="72" customFormat="1" x14ac:dyDescent="0.3">
      <c r="A16" s="94" t="s">
        <v>27</v>
      </c>
      <c r="B16" s="94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6">
        <v>28307.9</v>
      </c>
      <c r="I16" s="16">
        <v>28307.9</v>
      </c>
      <c r="J16" s="16">
        <v>23259.9</v>
      </c>
      <c r="K16" s="16">
        <v>880</v>
      </c>
      <c r="L16" s="31">
        <v>61066312.700000003</v>
      </c>
      <c r="M16" s="8">
        <v>0</v>
      </c>
      <c r="N16" s="8">
        <v>0</v>
      </c>
      <c r="O16" s="31">
        <v>61066312.700000003</v>
      </c>
      <c r="P16" s="8">
        <v>0</v>
      </c>
      <c r="Q16" s="8">
        <v>0</v>
      </c>
      <c r="R16" s="8">
        <v>0</v>
      </c>
      <c r="S16" s="8">
        <v>0</v>
      </c>
    </row>
    <row r="17" spans="1:19" s="72" customFormat="1" ht="26.25" customHeight="1" x14ac:dyDescent="0.3">
      <c r="A17" s="97" t="s">
        <v>28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6"/>
    </row>
    <row r="18" spans="1:19" s="72" customFormat="1" x14ac:dyDescent="0.3">
      <c r="A18" s="94" t="s">
        <v>29</v>
      </c>
      <c r="B18" s="94"/>
      <c r="C18" s="6"/>
      <c r="D18" s="6"/>
      <c r="E18" s="6"/>
      <c r="F18" s="6"/>
      <c r="G18" s="6"/>
      <c r="H18" s="16">
        <f>SUM(H19:H27)</f>
        <v>28307.899999999998</v>
      </c>
      <c r="I18" s="16">
        <f t="shared" ref="I18" si="0">SUM(I19:I27)</f>
        <v>28307.899999999998</v>
      </c>
      <c r="J18" s="16">
        <f>SUM(J19:J27)</f>
        <v>23259.9</v>
      </c>
      <c r="K18" s="16">
        <f>SUM(K19:K27)</f>
        <v>880</v>
      </c>
      <c r="L18" s="31">
        <f>SUM(L19:L27)</f>
        <v>61066312.699999996</v>
      </c>
      <c r="M18" s="8"/>
      <c r="N18" s="8"/>
      <c r="O18" s="31">
        <f>SUM(O19:O27)</f>
        <v>61066312.699999996</v>
      </c>
      <c r="P18" s="8"/>
      <c r="Q18" s="8"/>
      <c r="R18" s="8"/>
      <c r="S18" s="8"/>
    </row>
    <row r="19" spans="1:19" s="72" customFormat="1" x14ac:dyDescent="0.3">
      <c r="A19" s="11">
        <v>1</v>
      </c>
      <c r="B19" s="6" t="s">
        <v>80</v>
      </c>
      <c r="C19" s="6">
        <v>1994</v>
      </c>
      <c r="D19" s="6">
        <v>0</v>
      </c>
      <c r="E19" s="6" t="s">
        <v>77</v>
      </c>
      <c r="F19" s="6">
        <v>5</v>
      </c>
      <c r="G19" s="6">
        <v>2</v>
      </c>
      <c r="H19" s="8">
        <v>2030.3</v>
      </c>
      <c r="I19" s="8">
        <v>2030.3</v>
      </c>
      <c r="J19" s="8">
        <v>1595.9</v>
      </c>
      <c r="K19" s="8">
        <v>50</v>
      </c>
      <c r="L19" s="34">
        <v>2997228.03</v>
      </c>
      <c r="M19" s="6">
        <v>0</v>
      </c>
      <c r="N19" s="6">
        <v>0</v>
      </c>
      <c r="O19" s="34">
        <v>2997228.03</v>
      </c>
      <c r="P19" s="6">
        <v>0</v>
      </c>
      <c r="Q19" s="6">
        <v>0</v>
      </c>
      <c r="R19" s="6">
        <v>2023</v>
      </c>
      <c r="S19" s="6">
        <v>2023</v>
      </c>
    </row>
    <row r="20" spans="1:19" s="72" customFormat="1" x14ac:dyDescent="0.3">
      <c r="A20" s="11">
        <v>2</v>
      </c>
      <c r="B20" s="6" t="s">
        <v>81</v>
      </c>
      <c r="C20" s="6">
        <v>1983</v>
      </c>
      <c r="D20" s="6">
        <v>0</v>
      </c>
      <c r="E20" s="6" t="s">
        <v>82</v>
      </c>
      <c r="F20" s="6">
        <v>3</v>
      </c>
      <c r="G20" s="6">
        <v>3</v>
      </c>
      <c r="H20" s="8">
        <v>1609.6</v>
      </c>
      <c r="I20" s="8">
        <v>1609.6</v>
      </c>
      <c r="J20" s="8">
        <v>1070</v>
      </c>
      <c r="K20" s="8">
        <v>41</v>
      </c>
      <c r="L20" s="35">
        <v>3233418.31</v>
      </c>
      <c r="M20" s="6">
        <v>0</v>
      </c>
      <c r="N20" s="6">
        <v>0</v>
      </c>
      <c r="O20" s="35">
        <v>3233418.31</v>
      </c>
      <c r="P20" s="6">
        <v>0</v>
      </c>
      <c r="Q20" s="6">
        <v>0</v>
      </c>
      <c r="R20" s="6">
        <v>2023</v>
      </c>
      <c r="S20" s="6">
        <v>2023</v>
      </c>
    </row>
    <row r="21" spans="1:19" s="72" customFormat="1" x14ac:dyDescent="0.3">
      <c r="A21" s="11">
        <v>3</v>
      </c>
      <c r="B21" s="6" t="s">
        <v>84</v>
      </c>
      <c r="C21" s="6">
        <v>1983</v>
      </c>
      <c r="D21" s="6">
        <v>0</v>
      </c>
      <c r="E21" s="6" t="s">
        <v>77</v>
      </c>
      <c r="F21" s="6">
        <v>5</v>
      </c>
      <c r="G21" s="6">
        <v>7</v>
      </c>
      <c r="H21" s="8">
        <v>5209.7</v>
      </c>
      <c r="I21" s="8">
        <v>5209.7</v>
      </c>
      <c r="J21" s="8">
        <v>4729.3</v>
      </c>
      <c r="K21" s="8">
        <v>125</v>
      </c>
      <c r="L21" s="35">
        <v>11676822.52</v>
      </c>
      <c r="M21" s="6">
        <v>0</v>
      </c>
      <c r="N21" s="6">
        <v>0</v>
      </c>
      <c r="O21" s="35">
        <v>11676822.52</v>
      </c>
      <c r="P21" s="6">
        <v>0</v>
      </c>
      <c r="Q21" s="6">
        <v>0</v>
      </c>
      <c r="R21" s="6">
        <v>2023</v>
      </c>
      <c r="S21" s="6">
        <v>2023</v>
      </c>
    </row>
    <row r="22" spans="1:19" s="72" customFormat="1" x14ac:dyDescent="0.3">
      <c r="A22" s="11">
        <v>4</v>
      </c>
      <c r="B22" s="6" t="s">
        <v>85</v>
      </c>
      <c r="C22" s="6">
        <v>1981</v>
      </c>
      <c r="D22" s="6">
        <v>0</v>
      </c>
      <c r="E22" s="6" t="s">
        <v>82</v>
      </c>
      <c r="F22" s="6">
        <v>5</v>
      </c>
      <c r="G22" s="6">
        <v>5</v>
      </c>
      <c r="H22" s="8">
        <v>4943.3</v>
      </c>
      <c r="I22" s="8">
        <v>4943.3</v>
      </c>
      <c r="J22" s="8">
        <v>3748.9</v>
      </c>
      <c r="K22" s="8">
        <v>108</v>
      </c>
      <c r="L22" s="35">
        <v>11092981.390000001</v>
      </c>
      <c r="M22" s="6">
        <v>0</v>
      </c>
      <c r="N22" s="6">
        <v>0</v>
      </c>
      <c r="O22" s="35">
        <v>11092981.390000001</v>
      </c>
      <c r="P22" s="6">
        <v>0</v>
      </c>
      <c r="Q22" s="6">
        <v>0</v>
      </c>
      <c r="R22" s="6">
        <v>2023</v>
      </c>
      <c r="S22" s="6">
        <v>2023</v>
      </c>
    </row>
    <row r="23" spans="1:19" s="72" customFormat="1" x14ac:dyDescent="0.3">
      <c r="A23" s="11">
        <v>5</v>
      </c>
      <c r="B23" s="7" t="s">
        <v>125</v>
      </c>
      <c r="C23" s="6">
        <v>1985</v>
      </c>
      <c r="D23" s="6">
        <v>0</v>
      </c>
      <c r="E23" s="6" t="s">
        <v>82</v>
      </c>
      <c r="F23" s="6">
        <v>5</v>
      </c>
      <c r="G23" s="6">
        <v>5</v>
      </c>
      <c r="H23" s="8">
        <v>3613.3</v>
      </c>
      <c r="I23" s="8">
        <v>3613.3</v>
      </c>
      <c r="J23" s="8">
        <v>3258.8</v>
      </c>
      <c r="K23" s="8">
        <v>141</v>
      </c>
      <c r="L23" s="35">
        <v>10084528.539999999</v>
      </c>
      <c r="M23" s="6">
        <v>0</v>
      </c>
      <c r="N23" s="6">
        <v>0</v>
      </c>
      <c r="O23" s="35">
        <v>10084528.539999999</v>
      </c>
      <c r="P23" s="6">
        <v>0</v>
      </c>
      <c r="Q23" s="6">
        <v>0</v>
      </c>
      <c r="R23" s="6">
        <v>2023</v>
      </c>
      <c r="S23" s="6">
        <v>2023</v>
      </c>
    </row>
    <row r="24" spans="1:19" s="72" customFormat="1" x14ac:dyDescent="0.3">
      <c r="A24" s="11">
        <v>6</v>
      </c>
      <c r="B24" s="6" t="s">
        <v>86</v>
      </c>
      <c r="C24" s="6">
        <v>1984</v>
      </c>
      <c r="D24" s="6">
        <v>2022</v>
      </c>
      <c r="E24" s="6" t="s">
        <v>77</v>
      </c>
      <c r="F24" s="6">
        <v>4</v>
      </c>
      <c r="G24" s="6">
        <v>3</v>
      </c>
      <c r="H24" s="8">
        <v>3248.7</v>
      </c>
      <c r="I24" s="8">
        <v>3248.7</v>
      </c>
      <c r="J24" s="8">
        <v>2298.6999999999998</v>
      </c>
      <c r="K24" s="8">
        <v>67</v>
      </c>
      <c r="L24" s="35">
        <v>10436668.699999999</v>
      </c>
      <c r="M24" s="6">
        <v>0</v>
      </c>
      <c r="N24" s="6">
        <v>0</v>
      </c>
      <c r="O24" s="35">
        <v>10436668.699999999</v>
      </c>
      <c r="P24" s="6">
        <v>0</v>
      </c>
      <c r="Q24" s="6">
        <v>0</v>
      </c>
      <c r="R24" s="6">
        <v>2023</v>
      </c>
      <c r="S24" s="6">
        <v>2023</v>
      </c>
    </row>
    <row r="25" spans="1:19" s="72" customFormat="1" x14ac:dyDescent="0.3">
      <c r="A25" s="11">
        <v>7</v>
      </c>
      <c r="B25" s="6" t="s">
        <v>87</v>
      </c>
      <c r="C25" s="6">
        <v>1974</v>
      </c>
      <c r="D25" s="6">
        <v>0</v>
      </c>
      <c r="E25" s="6" t="s">
        <v>77</v>
      </c>
      <c r="F25" s="6">
        <v>5</v>
      </c>
      <c r="G25" s="6">
        <v>2</v>
      </c>
      <c r="H25" s="8">
        <v>1953.6</v>
      </c>
      <c r="I25" s="8">
        <v>1953.6</v>
      </c>
      <c r="J25" s="8">
        <v>1797.6</v>
      </c>
      <c r="K25" s="8">
        <v>78</v>
      </c>
      <c r="L25" s="35">
        <v>3426085.8800000004</v>
      </c>
      <c r="M25" s="6">
        <v>0</v>
      </c>
      <c r="N25" s="6">
        <v>0</v>
      </c>
      <c r="O25" s="35">
        <v>3426085.8800000004</v>
      </c>
      <c r="P25" s="6">
        <v>0</v>
      </c>
      <c r="Q25" s="6">
        <v>0</v>
      </c>
      <c r="R25" s="6">
        <v>2023</v>
      </c>
      <c r="S25" s="6">
        <v>2023</v>
      </c>
    </row>
    <row r="26" spans="1:19" s="72" customFormat="1" x14ac:dyDescent="0.3">
      <c r="A26" s="11">
        <v>8</v>
      </c>
      <c r="B26" s="6" t="s">
        <v>90</v>
      </c>
      <c r="C26" s="6">
        <v>1981</v>
      </c>
      <c r="D26" s="6">
        <v>2022</v>
      </c>
      <c r="E26" s="6" t="s">
        <v>77</v>
      </c>
      <c r="F26" s="6">
        <v>5</v>
      </c>
      <c r="G26" s="6">
        <v>1</v>
      </c>
      <c r="H26" s="8">
        <v>3240.4</v>
      </c>
      <c r="I26" s="8">
        <v>3240.4</v>
      </c>
      <c r="J26" s="8">
        <v>2485.4</v>
      </c>
      <c r="K26" s="8">
        <v>180</v>
      </c>
      <c r="L26" s="35">
        <v>3390527.73</v>
      </c>
      <c r="M26" s="6">
        <v>0</v>
      </c>
      <c r="N26" s="6">
        <v>0</v>
      </c>
      <c r="O26" s="35">
        <v>3390527.73</v>
      </c>
      <c r="P26" s="6">
        <v>0</v>
      </c>
      <c r="Q26" s="6">
        <v>0</v>
      </c>
      <c r="R26" s="6">
        <v>2023</v>
      </c>
      <c r="S26" s="6">
        <v>2023</v>
      </c>
    </row>
    <row r="27" spans="1:19" s="72" customFormat="1" x14ac:dyDescent="0.3">
      <c r="A27" s="11">
        <v>9</v>
      </c>
      <c r="B27" s="7" t="s">
        <v>96</v>
      </c>
      <c r="C27" s="6">
        <v>1982</v>
      </c>
      <c r="D27" s="6">
        <v>0</v>
      </c>
      <c r="E27" s="6" t="s">
        <v>82</v>
      </c>
      <c r="F27" s="6">
        <v>5</v>
      </c>
      <c r="G27" s="6">
        <v>3</v>
      </c>
      <c r="H27" s="8">
        <v>2459</v>
      </c>
      <c r="I27" s="8">
        <v>2459</v>
      </c>
      <c r="J27" s="8">
        <v>2275.3000000000002</v>
      </c>
      <c r="K27" s="8">
        <v>90</v>
      </c>
      <c r="L27" s="34">
        <v>4728051.5999999996</v>
      </c>
      <c r="M27" s="6">
        <v>0</v>
      </c>
      <c r="N27" s="6">
        <v>0</v>
      </c>
      <c r="O27" s="34">
        <v>4728051.5999999996</v>
      </c>
      <c r="P27" s="6">
        <v>0</v>
      </c>
      <c r="Q27" s="6">
        <v>0</v>
      </c>
      <c r="R27" s="6">
        <v>2023</v>
      </c>
      <c r="S27" s="6">
        <v>2023</v>
      </c>
    </row>
    <row r="28" spans="1:19" s="72" customFormat="1" x14ac:dyDescent="0.3">
      <c r="A28" s="97" t="s">
        <v>30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19" s="72" customFormat="1" x14ac:dyDescent="0.3">
      <c r="A29" s="94" t="s">
        <v>29</v>
      </c>
      <c r="B29" s="94"/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/>
      <c r="K29" s="8">
        <v>0</v>
      </c>
      <c r="L29" s="12">
        <v>0</v>
      </c>
      <c r="M29" s="8">
        <v>0</v>
      </c>
      <c r="N29" s="8">
        <v>0</v>
      </c>
      <c r="O29" s="12">
        <v>0</v>
      </c>
      <c r="P29" s="8">
        <v>0</v>
      </c>
      <c r="Q29" s="8">
        <v>0</v>
      </c>
      <c r="R29" s="8">
        <v>0</v>
      </c>
      <c r="S29" s="8">
        <v>0</v>
      </c>
    </row>
    <row r="30" spans="1:19" s="72" customFormat="1" x14ac:dyDescent="0.3">
      <c r="A30" s="97" t="s">
        <v>31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s="72" customFormat="1" x14ac:dyDescent="0.3">
      <c r="A31" s="94" t="s">
        <v>29</v>
      </c>
      <c r="B31" s="94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2">
        <v>0</v>
      </c>
      <c r="M31" s="8">
        <v>0</v>
      </c>
      <c r="N31" s="8">
        <v>0</v>
      </c>
      <c r="O31" s="12">
        <v>0</v>
      </c>
      <c r="P31" s="8">
        <v>0</v>
      </c>
      <c r="Q31" s="8">
        <v>0</v>
      </c>
      <c r="R31" s="8">
        <v>0</v>
      </c>
      <c r="S31" s="8">
        <v>0</v>
      </c>
    </row>
    <row r="32" spans="1:19" s="72" customFormat="1" ht="30.75" customHeight="1" x14ac:dyDescent="0.3">
      <c r="A32" s="97" t="s">
        <v>32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s="72" customFormat="1" x14ac:dyDescent="0.3">
      <c r="A33" s="94" t="s">
        <v>29</v>
      </c>
      <c r="B33" s="94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12">
        <v>0</v>
      </c>
      <c r="M33" s="8">
        <v>0</v>
      </c>
      <c r="N33" s="8">
        <v>0</v>
      </c>
      <c r="O33" s="12">
        <v>0</v>
      </c>
      <c r="P33" s="8">
        <v>0</v>
      </c>
      <c r="Q33" s="8">
        <v>0</v>
      </c>
      <c r="R33" s="8">
        <v>0</v>
      </c>
      <c r="S33" s="8">
        <v>0</v>
      </c>
    </row>
    <row r="34" spans="1:19" s="72" customFormat="1" x14ac:dyDescent="0.3">
      <c r="A34" s="94" t="s">
        <v>35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9" x14ac:dyDescent="0.3">
      <c r="A35" s="98" t="s">
        <v>27</v>
      </c>
      <c r="B35" s="98"/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17">
        <f>SUM(H37)</f>
        <v>15645.9</v>
      </c>
      <c r="I35" s="17">
        <f>SUM(I37)</f>
        <v>15645.9</v>
      </c>
      <c r="J35" s="17">
        <f>SUM(J37)</f>
        <v>13814.300000000001</v>
      </c>
      <c r="K35" s="15">
        <v>500</v>
      </c>
      <c r="L35" s="17">
        <f>SUM(L36:L37)</f>
        <v>32177893.100000001</v>
      </c>
      <c r="M35" s="9">
        <v>0</v>
      </c>
      <c r="N35" s="9">
        <v>0</v>
      </c>
      <c r="O35" s="17">
        <f>SUM(O36:O37)</f>
        <v>32177893.100000001</v>
      </c>
      <c r="P35" s="9">
        <v>0</v>
      </c>
      <c r="Q35" s="9">
        <v>0</v>
      </c>
      <c r="R35" s="9">
        <v>0</v>
      </c>
      <c r="S35" s="9">
        <v>0</v>
      </c>
    </row>
    <row r="36" spans="1:19" ht="19.5" customHeight="1" x14ac:dyDescent="0.3">
      <c r="A36" s="93" t="s">
        <v>33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1:19" x14ac:dyDescent="0.3">
      <c r="A37" s="98" t="s">
        <v>29</v>
      </c>
      <c r="B37" s="98"/>
      <c r="C37" s="22"/>
      <c r="D37" s="22"/>
      <c r="E37" s="22"/>
      <c r="F37" s="22"/>
      <c r="G37" s="22"/>
      <c r="H37" s="17">
        <f>SUM(H38:H41)</f>
        <v>15645.9</v>
      </c>
      <c r="I37" s="15">
        <f>SUM(I38:I41)</f>
        <v>15645.9</v>
      </c>
      <c r="J37" s="15">
        <f>SUM(J38:J41)</f>
        <v>13814.300000000001</v>
      </c>
      <c r="K37" s="15">
        <v>500</v>
      </c>
      <c r="L37" s="17">
        <f>SUM(L38:L41)</f>
        <v>32177893.100000001</v>
      </c>
      <c r="M37" s="9"/>
      <c r="N37" s="9"/>
      <c r="O37" s="17">
        <f>SUM(O38:O41)</f>
        <v>32177893.100000001</v>
      </c>
      <c r="P37" s="9"/>
      <c r="Q37" s="9"/>
      <c r="R37" s="9"/>
      <c r="S37" s="9"/>
    </row>
    <row r="38" spans="1:19" x14ac:dyDescent="0.3">
      <c r="A38" s="20">
        <v>1</v>
      </c>
      <c r="B38" s="6" t="s">
        <v>83</v>
      </c>
      <c r="C38" s="22">
        <v>1973</v>
      </c>
      <c r="D38" s="22">
        <v>0</v>
      </c>
      <c r="E38" s="22" t="s">
        <v>77</v>
      </c>
      <c r="F38" s="22">
        <v>2</v>
      </c>
      <c r="G38" s="22">
        <v>3</v>
      </c>
      <c r="H38" s="9">
        <v>1309.3</v>
      </c>
      <c r="I38" s="9">
        <v>1309.3</v>
      </c>
      <c r="J38" s="9">
        <v>544.29999999999995</v>
      </c>
      <c r="K38" s="18">
        <v>23</v>
      </c>
      <c r="L38" s="34">
        <v>10116799.560000001</v>
      </c>
      <c r="M38" s="6">
        <v>0</v>
      </c>
      <c r="N38" s="6">
        <v>0</v>
      </c>
      <c r="O38" s="34">
        <v>10116799.560000001</v>
      </c>
      <c r="P38" s="22">
        <v>0</v>
      </c>
      <c r="Q38" s="22">
        <v>0</v>
      </c>
      <c r="R38" s="22">
        <v>2024</v>
      </c>
      <c r="S38" s="22">
        <v>2024</v>
      </c>
    </row>
    <row r="39" spans="1:19" x14ac:dyDescent="0.3">
      <c r="A39" s="11">
        <v>2</v>
      </c>
      <c r="B39" s="6" t="s">
        <v>76</v>
      </c>
      <c r="C39" s="6">
        <v>1988</v>
      </c>
      <c r="D39" s="6">
        <v>0</v>
      </c>
      <c r="E39" s="6" t="s">
        <v>77</v>
      </c>
      <c r="F39" s="6">
        <v>4</v>
      </c>
      <c r="G39" s="6">
        <v>6</v>
      </c>
      <c r="H39" s="8">
        <v>5116.1000000000004</v>
      </c>
      <c r="I39" s="8">
        <v>5116.1000000000004</v>
      </c>
      <c r="J39" s="8">
        <v>4705.6000000000004</v>
      </c>
      <c r="K39" s="19">
        <v>243</v>
      </c>
      <c r="L39" s="34">
        <v>10157498.49</v>
      </c>
      <c r="M39" s="6">
        <v>0</v>
      </c>
      <c r="N39" s="6">
        <v>0</v>
      </c>
      <c r="O39" s="34">
        <v>10157498.49</v>
      </c>
      <c r="P39" s="6">
        <v>0</v>
      </c>
      <c r="Q39" s="6">
        <v>0</v>
      </c>
      <c r="R39" s="6">
        <v>2024</v>
      </c>
      <c r="S39" s="6">
        <v>2024</v>
      </c>
    </row>
    <row r="40" spans="1:19" x14ac:dyDescent="0.3">
      <c r="A40" s="20">
        <v>3</v>
      </c>
      <c r="B40" s="6" t="s">
        <v>99</v>
      </c>
      <c r="C40" s="22">
        <v>1973</v>
      </c>
      <c r="D40" s="22">
        <v>2019</v>
      </c>
      <c r="E40" s="22" t="s">
        <v>77</v>
      </c>
      <c r="F40" s="22">
        <v>5</v>
      </c>
      <c r="G40" s="22">
        <v>6</v>
      </c>
      <c r="H40" s="9">
        <v>5687.6</v>
      </c>
      <c r="I40" s="9">
        <v>5687.6</v>
      </c>
      <c r="J40" s="9">
        <v>5306.5</v>
      </c>
      <c r="K40" s="18">
        <v>147</v>
      </c>
      <c r="L40" s="34">
        <v>4372497.2</v>
      </c>
      <c r="M40" s="6">
        <v>0</v>
      </c>
      <c r="N40" s="6">
        <v>0</v>
      </c>
      <c r="O40" s="34">
        <v>4372497.2</v>
      </c>
      <c r="P40" s="22">
        <v>0</v>
      </c>
      <c r="Q40" s="22">
        <v>0</v>
      </c>
      <c r="R40" s="42">
        <v>2024</v>
      </c>
      <c r="S40" s="43">
        <v>2024</v>
      </c>
    </row>
    <row r="41" spans="1:19" x14ac:dyDescent="0.3">
      <c r="A41" s="90">
        <v>4</v>
      </c>
      <c r="B41" s="7" t="s">
        <v>98</v>
      </c>
      <c r="C41" s="22">
        <v>1977</v>
      </c>
      <c r="D41" s="22">
        <v>0</v>
      </c>
      <c r="E41" s="22" t="s">
        <v>77</v>
      </c>
      <c r="F41" s="22">
        <v>5</v>
      </c>
      <c r="G41" s="22">
        <v>4</v>
      </c>
      <c r="H41" s="9">
        <v>3532.9</v>
      </c>
      <c r="I41" s="9">
        <v>3532.9</v>
      </c>
      <c r="J41" s="9">
        <v>3257.9</v>
      </c>
      <c r="K41" s="18">
        <v>87</v>
      </c>
      <c r="L41" s="34">
        <v>7531097.8499999996</v>
      </c>
      <c r="M41" s="6">
        <v>0</v>
      </c>
      <c r="N41" s="6">
        <v>0</v>
      </c>
      <c r="O41" s="34">
        <v>7531097.8499999996</v>
      </c>
      <c r="P41" s="22">
        <v>0</v>
      </c>
      <c r="Q41" s="22">
        <v>0</v>
      </c>
      <c r="R41" s="42">
        <v>2024</v>
      </c>
      <c r="S41" s="43">
        <v>2024</v>
      </c>
    </row>
    <row r="42" spans="1:19" x14ac:dyDescent="0.3">
      <c r="A42" s="93" t="s">
        <v>30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1:19" x14ac:dyDescent="0.3">
      <c r="A43" s="93" t="s">
        <v>29</v>
      </c>
      <c r="B43" s="93"/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9">
        <v>0</v>
      </c>
      <c r="M43" s="9">
        <v>0</v>
      </c>
      <c r="N43" s="9">
        <v>0</v>
      </c>
      <c r="O43" s="29">
        <v>0</v>
      </c>
      <c r="P43" s="9">
        <v>0</v>
      </c>
      <c r="Q43" s="9">
        <v>0</v>
      </c>
      <c r="R43" s="9">
        <v>0</v>
      </c>
      <c r="S43" s="9">
        <v>0</v>
      </c>
    </row>
    <row r="44" spans="1:19" x14ac:dyDescent="0.3">
      <c r="A44" s="93" t="s">
        <v>31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1:19" ht="27.75" customHeight="1" x14ac:dyDescent="0.3">
      <c r="A45" s="93" t="s">
        <v>29</v>
      </c>
      <c r="B45" s="93"/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9">
        <v>0</v>
      </c>
      <c r="M45" s="9">
        <v>0</v>
      </c>
      <c r="N45" s="9">
        <v>0</v>
      </c>
      <c r="O45" s="29">
        <v>0</v>
      </c>
      <c r="P45" s="9">
        <v>0</v>
      </c>
      <c r="Q45" s="9">
        <v>0</v>
      </c>
      <c r="R45" s="9">
        <v>0</v>
      </c>
      <c r="S45" s="9">
        <v>0</v>
      </c>
    </row>
    <row r="46" spans="1:19" x14ac:dyDescent="0.3">
      <c r="A46" s="93" t="s">
        <v>32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1:19" x14ac:dyDescent="0.3">
      <c r="A47" s="93" t="s">
        <v>29</v>
      </c>
      <c r="B47" s="93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9">
        <v>0</v>
      </c>
      <c r="M47" s="9">
        <v>0</v>
      </c>
      <c r="N47" s="9">
        <v>0</v>
      </c>
      <c r="O47" s="29">
        <v>0</v>
      </c>
      <c r="P47" s="9">
        <v>0</v>
      </c>
      <c r="Q47" s="9">
        <v>0</v>
      </c>
      <c r="R47" s="9">
        <v>0</v>
      </c>
      <c r="S47" s="9">
        <v>0</v>
      </c>
    </row>
    <row r="48" spans="1:19" x14ac:dyDescent="0.3">
      <c r="A48" s="98" t="s">
        <v>36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x14ac:dyDescent="0.3">
      <c r="A49" s="98" t="s">
        <v>27</v>
      </c>
      <c r="B49" s="98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15">
        <v>13807.21</v>
      </c>
      <c r="I49" s="15">
        <v>13807.21</v>
      </c>
      <c r="J49" s="15">
        <v>11750.11</v>
      </c>
      <c r="K49" s="15">
        <v>451</v>
      </c>
      <c r="L49" s="17">
        <v>29816233.870000001</v>
      </c>
      <c r="M49" s="9">
        <v>0</v>
      </c>
      <c r="N49" s="9">
        <v>0</v>
      </c>
      <c r="O49" s="17">
        <v>29816233.870000001</v>
      </c>
      <c r="P49" s="9">
        <v>0</v>
      </c>
      <c r="Q49" s="9">
        <v>0</v>
      </c>
      <c r="R49" s="9">
        <v>0</v>
      </c>
      <c r="S49" s="9">
        <v>0</v>
      </c>
    </row>
    <row r="50" spans="1:19" x14ac:dyDescent="0.3">
      <c r="A50" s="93" t="s">
        <v>33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1:19" x14ac:dyDescent="0.3">
      <c r="A51" s="98" t="s">
        <v>29</v>
      </c>
      <c r="B51" s="98"/>
      <c r="C51" s="22"/>
      <c r="D51" s="22"/>
      <c r="E51" s="22"/>
      <c r="F51" s="22"/>
      <c r="G51" s="22"/>
      <c r="H51" s="15">
        <f>SUM(H52:H56)</f>
        <v>13807.21</v>
      </c>
      <c r="I51" s="15">
        <f>SUM(I52:I56)</f>
        <v>13807.21</v>
      </c>
      <c r="J51" s="15">
        <f>SUM(J52:J56)</f>
        <v>11750.11</v>
      </c>
      <c r="K51" s="15">
        <v>451</v>
      </c>
      <c r="L51" s="17">
        <f>SUM(L52:L56)</f>
        <v>29816233.869999997</v>
      </c>
      <c r="M51" s="9"/>
      <c r="N51" s="9"/>
      <c r="O51" s="17">
        <f>SUM(O52:O56)</f>
        <v>29816233.869999997</v>
      </c>
      <c r="P51" s="9"/>
      <c r="Q51" s="9"/>
      <c r="R51" s="9"/>
      <c r="S51" s="9"/>
    </row>
    <row r="52" spans="1:19" x14ac:dyDescent="0.3">
      <c r="A52" s="20">
        <v>1</v>
      </c>
      <c r="B52" s="6" t="s">
        <v>93</v>
      </c>
      <c r="C52" s="22">
        <v>1988</v>
      </c>
      <c r="D52" s="22">
        <v>0</v>
      </c>
      <c r="E52" s="22" t="s">
        <v>77</v>
      </c>
      <c r="F52" s="22">
        <v>5</v>
      </c>
      <c r="G52" s="22">
        <v>4</v>
      </c>
      <c r="H52" s="9">
        <v>3075.4</v>
      </c>
      <c r="I52" s="9">
        <v>3075.4</v>
      </c>
      <c r="J52" s="9">
        <v>2779.2</v>
      </c>
      <c r="K52" s="9">
        <v>102</v>
      </c>
      <c r="L52" s="34">
        <v>6281589.0599999996</v>
      </c>
      <c r="M52" s="6">
        <v>0</v>
      </c>
      <c r="N52" s="6">
        <v>0</v>
      </c>
      <c r="O52" s="34">
        <v>6281589.0599999996</v>
      </c>
      <c r="P52" s="22">
        <v>0</v>
      </c>
      <c r="Q52" s="22">
        <v>0</v>
      </c>
      <c r="R52" s="22">
        <v>2025</v>
      </c>
      <c r="S52" s="22">
        <v>2025</v>
      </c>
    </row>
    <row r="53" spans="1:19" x14ac:dyDescent="0.3">
      <c r="A53" s="20">
        <v>2</v>
      </c>
      <c r="B53" s="6" t="s">
        <v>100</v>
      </c>
      <c r="C53" s="22">
        <v>1983</v>
      </c>
      <c r="D53" s="22">
        <v>0</v>
      </c>
      <c r="E53" s="22" t="s">
        <v>77</v>
      </c>
      <c r="F53" s="22">
        <v>5</v>
      </c>
      <c r="G53" s="22">
        <v>4</v>
      </c>
      <c r="H53" s="9">
        <v>3063.9</v>
      </c>
      <c r="I53" s="9">
        <v>3063.9</v>
      </c>
      <c r="J53" s="9">
        <v>2786.3</v>
      </c>
      <c r="K53" s="9">
        <v>123</v>
      </c>
      <c r="L53" s="34">
        <v>7201525.9299999997</v>
      </c>
      <c r="M53" s="6">
        <v>0</v>
      </c>
      <c r="N53" s="6">
        <v>0</v>
      </c>
      <c r="O53" s="34">
        <v>7201525.9299999997</v>
      </c>
      <c r="P53" s="22">
        <v>0</v>
      </c>
      <c r="Q53" s="22">
        <v>0</v>
      </c>
      <c r="R53" s="22">
        <v>2025</v>
      </c>
      <c r="S53" s="22">
        <v>2025</v>
      </c>
    </row>
    <row r="54" spans="1:19" x14ac:dyDescent="0.3">
      <c r="A54" s="20">
        <v>3</v>
      </c>
      <c r="B54" s="6" t="s">
        <v>91</v>
      </c>
      <c r="C54" s="22">
        <v>1974</v>
      </c>
      <c r="D54" s="22">
        <v>0</v>
      </c>
      <c r="E54" s="22" t="s">
        <v>82</v>
      </c>
      <c r="F54" s="22">
        <v>2</v>
      </c>
      <c r="G54" s="22">
        <v>2</v>
      </c>
      <c r="H54" s="9">
        <v>388.61</v>
      </c>
      <c r="I54" s="9">
        <v>388.61</v>
      </c>
      <c r="J54" s="9">
        <v>340.61</v>
      </c>
      <c r="K54" s="9">
        <v>19</v>
      </c>
      <c r="L54" s="34">
        <v>2787687.46</v>
      </c>
      <c r="M54" s="6">
        <v>0</v>
      </c>
      <c r="N54" s="6">
        <v>0</v>
      </c>
      <c r="O54" s="34">
        <v>2787687.46</v>
      </c>
      <c r="P54" s="22">
        <v>0</v>
      </c>
      <c r="Q54" s="22">
        <v>0</v>
      </c>
      <c r="R54" s="22">
        <v>2025</v>
      </c>
      <c r="S54" s="22">
        <v>2025</v>
      </c>
    </row>
    <row r="55" spans="1:19" x14ac:dyDescent="0.3">
      <c r="A55" s="20">
        <v>4</v>
      </c>
      <c r="B55" s="6" t="s">
        <v>88</v>
      </c>
      <c r="C55" s="22">
        <v>1983</v>
      </c>
      <c r="D55" s="22">
        <v>0</v>
      </c>
      <c r="E55" s="22" t="s">
        <v>82</v>
      </c>
      <c r="F55" s="22">
        <v>3</v>
      </c>
      <c r="G55" s="22">
        <v>3</v>
      </c>
      <c r="H55" s="9">
        <v>1383</v>
      </c>
      <c r="I55" s="9">
        <v>1383</v>
      </c>
      <c r="J55" s="9">
        <v>1349.4</v>
      </c>
      <c r="K55" s="9">
        <v>34</v>
      </c>
      <c r="L55" s="36">
        <v>3929477.7699999996</v>
      </c>
      <c r="M55" s="6">
        <v>0</v>
      </c>
      <c r="N55" s="6">
        <v>0</v>
      </c>
      <c r="O55" s="36">
        <v>3929477.7699999996</v>
      </c>
      <c r="P55" s="22">
        <v>0</v>
      </c>
      <c r="Q55" s="22">
        <v>0</v>
      </c>
      <c r="R55" s="22">
        <v>2025</v>
      </c>
      <c r="S55" s="22">
        <v>2025</v>
      </c>
    </row>
    <row r="56" spans="1:19" x14ac:dyDescent="0.3">
      <c r="A56" s="20">
        <v>5</v>
      </c>
      <c r="B56" s="7" t="s">
        <v>89</v>
      </c>
      <c r="C56" s="22">
        <v>1968</v>
      </c>
      <c r="D56" s="22">
        <v>2019</v>
      </c>
      <c r="E56" s="22" t="s">
        <v>77</v>
      </c>
      <c r="F56" s="22">
        <v>5</v>
      </c>
      <c r="G56" s="22">
        <v>6</v>
      </c>
      <c r="H56" s="9">
        <v>5896.3</v>
      </c>
      <c r="I56" s="9">
        <v>5896.3</v>
      </c>
      <c r="J56" s="9">
        <v>4494.6000000000004</v>
      </c>
      <c r="K56" s="9">
        <v>173</v>
      </c>
      <c r="L56" s="34">
        <v>9615953.6500000004</v>
      </c>
      <c r="M56" s="6">
        <v>0</v>
      </c>
      <c r="N56" s="6">
        <v>0</v>
      </c>
      <c r="O56" s="34">
        <v>9615953.6500000004</v>
      </c>
      <c r="P56" s="22">
        <v>0</v>
      </c>
      <c r="Q56" s="22">
        <v>0</v>
      </c>
      <c r="R56" s="22">
        <v>2025</v>
      </c>
      <c r="S56" s="22">
        <v>2025</v>
      </c>
    </row>
    <row r="57" spans="1:19" x14ac:dyDescent="0.3">
      <c r="A57" s="93" t="s">
        <v>30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x14ac:dyDescent="0.3">
      <c r="A58" s="93" t="s">
        <v>29</v>
      </c>
      <c r="B58" s="93"/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9">
        <v>0</v>
      </c>
      <c r="M58" s="9">
        <v>0</v>
      </c>
      <c r="N58" s="9">
        <v>0</v>
      </c>
      <c r="O58" s="29">
        <v>0</v>
      </c>
      <c r="P58" s="9">
        <v>0</v>
      </c>
      <c r="Q58" s="9">
        <v>0</v>
      </c>
      <c r="R58" s="9">
        <v>0</v>
      </c>
      <c r="S58" s="9">
        <v>0</v>
      </c>
    </row>
    <row r="59" spans="1:19" x14ac:dyDescent="0.3">
      <c r="A59" s="93" t="s">
        <v>31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1:19" ht="36" customHeight="1" x14ac:dyDescent="0.3">
      <c r="A60" s="93" t="s">
        <v>29</v>
      </c>
      <c r="B60" s="93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29">
        <v>0</v>
      </c>
      <c r="M60" s="9">
        <v>0</v>
      </c>
      <c r="N60" s="9">
        <v>0</v>
      </c>
      <c r="O60" s="29">
        <v>0</v>
      </c>
      <c r="P60" s="9">
        <v>0</v>
      </c>
      <c r="Q60" s="9">
        <v>0</v>
      </c>
      <c r="R60" s="9">
        <v>0</v>
      </c>
      <c r="S60" s="9">
        <v>0</v>
      </c>
    </row>
    <row r="61" spans="1:19" x14ac:dyDescent="0.3">
      <c r="A61" s="93" t="s">
        <v>32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19" x14ac:dyDescent="0.3">
      <c r="A62" s="93" t="s">
        <v>29</v>
      </c>
      <c r="B62" s="93"/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9">
        <v>0</v>
      </c>
      <c r="M62" s="9">
        <v>0</v>
      </c>
      <c r="N62" s="9">
        <v>0</v>
      </c>
      <c r="O62" s="29">
        <v>0</v>
      </c>
      <c r="P62" s="9">
        <v>0</v>
      </c>
      <c r="Q62" s="9">
        <v>0</v>
      </c>
      <c r="R62" s="9">
        <v>0</v>
      </c>
      <c r="S62" s="9">
        <v>0</v>
      </c>
    </row>
    <row r="63" spans="1:19" ht="18.75" customHeight="1" x14ac:dyDescent="0.3">
      <c r="A63" s="93" t="s">
        <v>33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1:19" s="72" customFormat="1" ht="18.75" customHeight="1" x14ac:dyDescent="0.3">
      <c r="A64" s="98" t="s">
        <v>94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s="72" customFormat="1" x14ac:dyDescent="0.3">
      <c r="A65" s="58"/>
      <c r="B65" s="47" t="s">
        <v>111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16">
        <f>SUM(H66:H71)</f>
        <v>8192.7000000000007</v>
      </c>
      <c r="I65" s="16">
        <f>SUM(I66:I71)</f>
        <v>8192.7000000000007</v>
      </c>
      <c r="J65" s="16">
        <f>SUM(J66:J71)</f>
        <v>5971.0999999999995</v>
      </c>
      <c r="K65" s="16">
        <f>SUM(K66:K71)</f>
        <v>279</v>
      </c>
      <c r="L65" s="81">
        <f>SUM(L66:L71)</f>
        <v>13252609.1</v>
      </c>
      <c r="M65" s="82">
        <v>0</v>
      </c>
      <c r="N65" s="82">
        <v>0</v>
      </c>
      <c r="O65" s="81">
        <f>SUM(O66:O71)</f>
        <v>13252609.1</v>
      </c>
      <c r="P65" s="83">
        <v>0</v>
      </c>
      <c r="Q65" s="83">
        <v>0</v>
      </c>
      <c r="R65" s="83">
        <v>0</v>
      </c>
      <c r="S65" s="83">
        <v>0</v>
      </c>
    </row>
    <row r="66" spans="1:19" s="72" customFormat="1" x14ac:dyDescent="0.3">
      <c r="A66" s="11">
        <v>1</v>
      </c>
      <c r="B66" s="6" t="s">
        <v>101</v>
      </c>
      <c r="C66" s="6">
        <v>1968</v>
      </c>
      <c r="D66" s="6">
        <v>0</v>
      </c>
      <c r="E66" s="6" t="s">
        <v>77</v>
      </c>
      <c r="F66" s="6">
        <v>2</v>
      </c>
      <c r="G66" s="6">
        <v>1</v>
      </c>
      <c r="H66" s="8">
        <v>452.6</v>
      </c>
      <c r="I66" s="8">
        <v>452.6</v>
      </c>
      <c r="J66" s="8">
        <v>250.7</v>
      </c>
      <c r="K66" s="8">
        <v>12</v>
      </c>
      <c r="L66" s="48">
        <v>1399901.99</v>
      </c>
      <c r="M66" s="84">
        <v>0</v>
      </c>
      <c r="N66" s="84">
        <v>0</v>
      </c>
      <c r="O66" s="48">
        <v>1399901.99</v>
      </c>
      <c r="P66" s="19">
        <v>0</v>
      </c>
      <c r="Q66" s="19">
        <v>0</v>
      </c>
      <c r="R66" s="85">
        <v>2023</v>
      </c>
      <c r="S66" s="19">
        <v>2023</v>
      </c>
    </row>
    <row r="67" spans="1:19" s="72" customFormat="1" x14ac:dyDescent="0.3">
      <c r="A67" s="11">
        <v>2</v>
      </c>
      <c r="B67" s="6" t="s">
        <v>102</v>
      </c>
      <c r="C67" s="6">
        <v>1963</v>
      </c>
      <c r="D67" s="6">
        <v>0</v>
      </c>
      <c r="E67" s="6" t="s">
        <v>77</v>
      </c>
      <c r="F67" s="6">
        <v>2</v>
      </c>
      <c r="G67" s="6">
        <v>2</v>
      </c>
      <c r="H67" s="8">
        <v>523.79999999999995</v>
      </c>
      <c r="I67" s="8">
        <v>523.79999999999995</v>
      </c>
      <c r="J67" s="8">
        <v>460.5</v>
      </c>
      <c r="K67" s="8">
        <v>19</v>
      </c>
      <c r="L67" s="14">
        <v>1901987.8</v>
      </c>
      <c r="M67" s="6">
        <v>0</v>
      </c>
      <c r="N67" s="6">
        <v>0</v>
      </c>
      <c r="O67" s="14">
        <v>1901987.8</v>
      </c>
      <c r="P67" s="19">
        <v>0</v>
      </c>
      <c r="Q67" s="19">
        <v>0</v>
      </c>
      <c r="R67" s="85">
        <v>2023</v>
      </c>
      <c r="S67" s="19">
        <v>2023</v>
      </c>
    </row>
    <row r="68" spans="1:19" s="72" customFormat="1" x14ac:dyDescent="0.3">
      <c r="A68" s="11">
        <v>3</v>
      </c>
      <c r="B68" s="6" t="s">
        <v>121</v>
      </c>
      <c r="C68" s="6">
        <v>1957</v>
      </c>
      <c r="D68" s="6">
        <v>2016</v>
      </c>
      <c r="E68" s="6" t="s">
        <v>77</v>
      </c>
      <c r="F68" s="6">
        <v>3</v>
      </c>
      <c r="G68" s="6">
        <v>2</v>
      </c>
      <c r="H68" s="8">
        <v>1414</v>
      </c>
      <c r="I68" s="8">
        <v>1414</v>
      </c>
      <c r="J68" s="8">
        <v>1243</v>
      </c>
      <c r="K68" s="8">
        <v>51</v>
      </c>
      <c r="L68" s="14">
        <v>2521397.5699999998</v>
      </c>
      <c r="M68" s="6">
        <v>0</v>
      </c>
      <c r="N68" s="6">
        <v>0</v>
      </c>
      <c r="O68" s="14">
        <v>2521397.5699999998</v>
      </c>
      <c r="P68" s="19">
        <v>0</v>
      </c>
      <c r="Q68" s="19">
        <v>0</v>
      </c>
      <c r="R68" s="85">
        <v>2023</v>
      </c>
      <c r="S68" s="19">
        <v>2023</v>
      </c>
    </row>
    <row r="69" spans="1:19" s="72" customFormat="1" x14ac:dyDescent="0.3">
      <c r="A69" s="11">
        <v>4</v>
      </c>
      <c r="B69" s="6" t="s">
        <v>104</v>
      </c>
      <c r="C69" s="6">
        <v>1957</v>
      </c>
      <c r="D69" s="6">
        <v>2016</v>
      </c>
      <c r="E69" s="6" t="s">
        <v>77</v>
      </c>
      <c r="F69" s="6">
        <v>3</v>
      </c>
      <c r="G69" s="6">
        <v>2</v>
      </c>
      <c r="H69" s="8">
        <v>958</v>
      </c>
      <c r="I69" s="8">
        <v>958</v>
      </c>
      <c r="J69" s="8">
        <v>105</v>
      </c>
      <c r="K69" s="8">
        <v>29</v>
      </c>
      <c r="L69" s="14">
        <v>1046699.87</v>
      </c>
      <c r="M69" s="6">
        <v>0</v>
      </c>
      <c r="N69" s="6">
        <v>0</v>
      </c>
      <c r="O69" s="14">
        <v>1046699.87</v>
      </c>
      <c r="P69" s="19">
        <v>0</v>
      </c>
      <c r="Q69" s="19">
        <v>0</v>
      </c>
      <c r="R69" s="85">
        <v>2023</v>
      </c>
      <c r="S69" s="19">
        <v>2023</v>
      </c>
    </row>
    <row r="70" spans="1:19" s="72" customFormat="1" x14ac:dyDescent="0.3">
      <c r="A70" s="92">
        <v>5</v>
      </c>
      <c r="B70" s="6" t="s">
        <v>126</v>
      </c>
      <c r="C70" s="6">
        <v>1937</v>
      </c>
      <c r="D70" s="6">
        <v>0</v>
      </c>
      <c r="E70" s="6" t="s">
        <v>77</v>
      </c>
      <c r="F70" s="6">
        <v>4</v>
      </c>
      <c r="G70" s="6">
        <v>5</v>
      </c>
      <c r="H70" s="8">
        <v>2238.6</v>
      </c>
      <c r="I70" s="8">
        <v>2238.6</v>
      </c>
      <c r="J70" s="8">
        <v>1525.7</v>
      </c>
      <c r="K70" s="8">
        <v>77</v>
      </c>
      <c r="L70" s="14">
        <f>'Раздел II'!C38</f>
        <v>3984399.9699999997</v>
      </c>
      <c r="M70" s="6">
        <v>0</v>
      </c>
      <c r="N70" s="6">
        <v>0</v>
      </c>
      <c r="O70" s="14">
        <f>L70</f>
        <v>3984399.9699999997</v>
      </c>
      <c r="P70" s="19">
        <v>0</v>
      </c>
      <c r="Q70" s="19">
        <v>0</v>
      </c>
      <c r="R70" s="85">
        <v>2023</v>
      </c>
      <c r="S70" s="19">
        <v>2023</v>
      </c>
    </row>
    <row r="71" spans="1:19" s="72" customFormat="1" ht="18.75" customHeight="1" x14ac:dyDescent="0.3">
      <c r="A71" s="11">
        <v>6</v>
      </c>
      <c r="B71" s="6" t="s">
        <v>122</v>
      </c>
      <c r="C71" s="6">
        <v>1994</v>
      </c>
      <c r="D71" s="6">
        <v>0</v>
      </c>
      <c r="E71" s="6" t="s">
        <v>77</v>
      </c>
      <c r="F71" s="6">
        <v>4</v>
      </c>
      <c r="G71" s="6">
        <v>3</v>
      </c>
      <c r="H71" s="8">
        <v>2605.6999999999998</v>
      </c>
      <c r="I71" s="8">
        <v>2605.6999999999998</v>
      </c>
      <c r="J71" s="8">
        <v>2386.1999999999998</v>
      </c>
      <c r="K71" s="8">
        <v>91</v>
      </c>
      <c r="L71" s="14">
        <v>2398221.9</v>
      </c>
      <c r="M71" s="6">
        <v>0</v>
      </c>
      <c r="N71" s="6">
        <v>0</v>
      </c>
      <c r="O71" s="14">
        <v>2398221.9</v>
      </c>
      <c r="P71" s="19">
        <v>0</v>
      </c>
      <c r="Q71" s="19">
        <v>0</v>
      </c>
      <c r="R71" s="85">
        <v>2023</v>
      </c>
      <c r="S71" s="19">
        <v>2023</v>
      </c>
    </row>
    <row r="72" spans="1:19" s="72" customFormat="1" x14ac:dyDescent="0.3">
      <c r="A72" s="94" t="s">
        <v>110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1:19" s="72" customFormat="1" x14ac:dyDescent="0.3">
      <c r="A73" s="99" t="s">
        <v>29</v>
      </c>
      <c r="B73" s="100"/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83">
        <f>SUM(H74:H75)</f>
        <v>3210.2</v>
      </c>
      <c r="I73" s="83">
        <v>3210.2</v>
      </c>
      <c r="J73" s="83">
        <v>2877.1</v>
      </c>
      <c r="K73" s="83">
        <v>128</v>
      </c>
      <c r="L73" s="86">
        <f>SUM(L74:L75)</f>
        <v>3261966.87</v>
      </c>
      <c r="M73" s="19">
        <v>0</v>
      </c>
      <c r="N73" s="19">
        <v>0</v>
      </c>
      <c r="O73" s="86">
        <f>SUM(O74:O75)</f>
        <v>3261966.87</v>
      </c>
      <c r="P73" s="8">
        <v>0</v>
      </c>
      <c r="Q73" s="8">
        <v>0</v>
      </c>
      <c r="R73" s="8">
        <v>0</v>
      </c>
      <c r="S73" s="8">
        <v>0</v>
      </c>
    </row>
    <row r="74" spans="1:19" s="72" customFormat="1" x14ac:dyDescent="0.3">
      <c r="A74" s="11">
        <v>1</v>
      </c>
      <c r="B74" s="6" t="s">
        <v>105</v>
      </c>
      <c r="C74" s="6">
        <v>1959</v>
      </c>
      <c r="D74" s="6">
        <v>0</v>
      </c>
      <c r="E74" s="6" t="s">
        <v>77</v>
      </c>
      <c r="F74" s="6">
        <v>2</v>
      </c>
      <c r="G74" s="6">
        <v>2</v>
      </c>
      <c r="H74" s="8">
        <v>306.60000000000002</v>
      </c>
      <c r="I74" s="8">
        <v>306.60000000000002</v>
      </c>
      <c r="J74" s="8">
        <v>273.60000000000002</v>
      </c>
      <c r="K74" s="8">
        <v>22</v>
      </c>
      <c r="L74" s="14">
        <v>460270.38</v>
      </c>
      <c r="M74" s="8">
        <v>0</v>
      </c>
      <c r="N74" s="8">
        <v>0</v>
      </c>
      <c r="O74" s="14">
        <v>460270.38</v>
      </c>
      <c r="P74" s="8">
        <v>0</v>
      </c>
      <c r="Q74" s="8">
        <v>0</v>
      </c>
      <c r="R74" s="65">
        <v>2023</v>
      </c>
      <c r="S74" s="8">
        <v>2023</v>
      </c>
    </row>
    <row r="75" spans="1:19" s="72" customFormat="1" ht="18.75" customHeight="1" x14ac:dyDescent="0.3">
      <c r="A75" s="11">
        <v>2</v>
      </c>
      <c r="B75" s="6" t="s">
        <v>92</v>
      </c>
      <c r="C75" s="6">
        <v>1981</v>
      </c>
      <c r="D75" s="6">
        <v>0</v>
      </c>
      <c r="E75" s="6" t="s">
        <v>77</v>
      </c>
      <c r="F75" s="6">
        <v>5</v>
      </c>
      <c r="G75" s="6">
        <v>4</v>
      </c>
      <c r="H75" s="8">
        <v>2903.6</v>
      </c>
      <c r="I75" s="8">
        <v>2903.6</v>
      </c>
      <c r="J75" s="8">
        <v>2603.5</v>
      </c>
      <c r="K75" s="8">
        <v>106</v>
      </c>
      <c r="L75" s="12">
        <v>2801696.49</v>
      </c>
      <c r="M75" s="8">
        <v>0</v>
      </c>
      <c r="N75" s="8">
        <v>0</v>
      </c>
      <c r="O75" s="12">
        <v>2801696.49</v>
      </c>
      <c r="P75" s="8">
        <v>0</v>
      </c>
      <c r="Q75" s="8">
        <v>0</v>
      </c>
      <c r="R75" s="65">
        <v>2023</v>
      </c>
      <c r="S75" s="8">
        <v>2023</v>
      </c>
    </row>
    <row r="76" spans="1:19" s="77" customFormat="1" x14ac:dyDescent="0.3">
      <c r="A76" s="94" t="s">
        <v>114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1:19" s="72" customFormat="1" x14ac:dyDescent="0.3">
      <c r="A77" s="58"/>
      <c r="B77" s="13" t="s">
        <v>111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83">
        <v>2377.8000000000002</v>
      </c>
      <c r="I77" s="83">
        <v>2377.8000000000002</v>
      </c>
      <c r="J77" s="83">
        <v>1648.6</v>
      </c>
      <c r="K77" s="83">
        <v>51</v>
      </c>
      <c r="L77" s="60">
        <f>SUM(L78:L79)</f>
        <v>5679007.8399999999</v>
      </c>
      <c r="M77" s="83">
        <v>0</v>
      </c>
      <c r="N77" s="83">
        <v>0</v>
      </c>
      <c r="O77" s="60">
        <f>SUM(O78:O79)</f>
        <v>5679007.8399999999</v>
      </c>
      <c r="P77" s="16">
        <v>0</v>
      </c>
      <c r="Q77" s="16">
        <v>0</v>
      </c>
      <c r="R77" s="16">
        <v>0</v>
      </c>
      <c r="S77" s="16">
        <v>0</v>
      </c>
    </row>
    <row r="78" spans="1:19" s="72" customFormat="1" x14ac:dyDescent="0.3">
      <c r="A78" s="11">
        <v>1</v>
      </c>
      <c r="B78" s="6" t="s">
        <v>106</v>
      </c>
      <c r="C78" s="6">
        <v>1937</v>
      </c>
      <c r="D78" s="6">
        <v>0</v>
      </c>
      <c r="E78" s="6" t="s">
        <v>77</v>
      </c>
      <c r="F78" s="6">
        <v>4</v>
      </c>
      <c r="G78" s="6">
        <v>3</v>
      </c>
      <c r="H78" s="8">
        <v>1985.8</v>
      </c>
      <c r="I78" s="8">
        <v>1985.8</v>
      </c>
      <c r="J78" s="8">
        <v>1327.8</v>
      </c>
      <c r="K78" s="8">
        <v>42</v>
      </c>
      <c r="L78" s="14">
        <v>4007708.24</v>
      </c>
      <c r="M78" s="8">
        <v>0</v>
      </c>
      <c r="N78" s="8">
        <v>0</v>
      </c>
      <c r="O78" s="14">
        <v>4007708.24</v>
      </c>
      <c r="P78" s="8">
        <v>0</v>
      </c>
      <c r="Q78" s="8">
        <v>0</v>
      </c>
      <c r="R78" s="65">
        <v>2023</v>
      </c>
      <c r="S78" s="8">
        <v>2023</v>
      </c>
    </row>
    <row r="79" spans="1:19" s="72" customFormat="1" ht="18.75" customHeight="1" x14ac:dyDescent="0.3">
      <c r="A79" s="11">
        <v>2</v>
      </c>
      <c r="B79" s="6" t="s">
        <v>107</v>
      </c>
      <c r="C79" s="6">
        <v>1917</v>
      </c>
      <c r="D79" s="6">
        <v>0</v>
      </c>
      <c r="E79" s="6" t="s">
        <v>77</v>
      </c>
      <c r="F79" s="6">
        <v>2</v>
      </c>
      <c r="G79" s="6">
        <v>1</v>
      </c>
      <c r="H79" s="8">
        <v>392</v>
      </c>
      <c r="I79" s="8">
        <v>392</v>
      </c>
      <c r="J79" s="8">
        <v>320.8</v>
      </c>
      <c r="K79" s="8">
        <v>9</v>
      </c>
      <c r="L79" s="14">
        <v>1671299.6</v>
      </c>
      <c r="M79" s="8">
        <v>0</v>
      </c>
      <c r="N79" s="8">
        <v>0</v>
      </c>
      <c r="O79" s="14">
        <v>1671299.6</v>
      </c>
      <c r="P79" s="8">
        <v>0</v>
      </c>
      <c r="Q79" s="8">
        <v>0</v>
      </c>
      <c r="R79" s="65">
        <v>2023</v>
      </c>
      <c r="S79" s="8">
        <v>2023</v>
      </c>
    </row>
    <row r="80" spans="1:19" s="79" customFormat="1" x14ac:dyDescent="0.3">
      <c r="A80" s="94" t="s">
        <v>115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1:19" s="72" customFormat="1" x14ac:dyDescent="0.3">
      <c r="A81" s="74"/>
      <c r="B81" s="74" t="s">
        <v>111</v>
      </c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8481.2999999999993</v>
      </c>
      <c r="I81" s="74">
        <v>7509.3</v>
      </c>
      <c r="J81" s="74">
        <v>6942</v>
      </c>
      <c r="K81" s="74">
        <v>284</v>
      </c>
      <c r="L81" s="87">
        <f>SUM(L82:L83)</f>
        <v>15689388.73</v>
      </c>
      <c r="M81" s="74">
        <v>0</v>
      </c>
      <c r="N81" s="74">
        <v>0</v>
      </c>
      <c r="O81" s="87">
        <f>SUM(O82:O83)</f>
        <v>15689388.73</v>
      </c>
      <c r="P81" s="76">
        <v>0</v>
      </c>
      <c r="Q81" s="76">
        <v>0</v>
      </c>
      <c r="R81" s="76">
        <v>0</v>
      </c>
      <c r="S81" s="76">
        <v>0</v>
      </c>
    </row>
    <row r="82" spans="1:19" s="72" customFormat="1" x14ac:dyDescent="0.3">
      <c r="A82" s="23">
        <v>1</v>
      </c>
      <c r="B82" s="24" t="s">
        <v>84</v>
      </c>
      <c r="C82" s="24">
        <v>1983</v>
      </c>
      <c r="D82" s="24">
        <v>0</v>
      </c>
      <c r="E82" s="24" t="s">
        <v>77</v>
      </c>
      <c r="F82" s="24">
        <v>5</v>
      </c>
      <c r="G82" s="24">
        <v>7</v>
      </c>
      <c r="H82" s="26">
        <v>5053.5</v>
      </c>
      <c r="I82" s="26">
        <v>4573.3999999999996</v>
      </c>
      <c r="J82" s="26">
        <v>4190.6000000000004</v>
      </c>
      <c r="K82" s="26">
        <v>182</v>
      </c>
      <c r="L82" s="25">
        <v>11397253.15</v>
      </c>
      <c r="M82" s="26">
        <v>0</v>
      </c>
      <c r="N82" s="24">
        <v>0</v>
      </c>
      <c r="O82" s="25">
        <v>11397253.15</v>
      </c>
      <c r="P82" s="26">
        <v>0</v>
      </c>
      <c r="Q82" s="26">
        <v>0</v>
      </c>
      <c r="R82" s="88">
        <v>2023</v>
      </c>
      <c r="S82" s="26">
        <v>2023</v>
      </c>
    </row>
    <row r="83" spans="1:19" s="72" customFormat="1" x14ac:dyDescent="0.3">
      <c r="A83" s="11">
        <v>2</v>
      </c>
      <c r="B83" s="6" t="s">
        <v>108</v>
      </c>
      <c r="C83" s="6">
        <v>1979</v>
      </c>
      <c r="D83" s="6">
        <v>0</v>
      </c>
      <c r="E83" s="6" t="s">
        <v>82</v>
      </c>
      <c r="F83" s="6">
        <v>5</v>
      </c>
      <c r="G83" s="6">
        <v>4</v>
      </c>
      <c r="H83" s="8">
        <v>3427.8</v>
      </c>
      <c r="I83" s="8">
        <v>2935.9</v>
      </c>
      <c r="J83" s="8">
        <v>2751.4</v>
      </c>
      <c r="K83" s="8">
        <v>102</v>
      </c>
      <c r="L83" s="14">
        <v>4292135.58</v>
      </c>
      <c r="M83" s="72">
        <v>0</v>
      </c>
      <c r="N83" s="6">
        <v>0</v>
      </c>
      <c r="O83" s="12">
        <v>4292135.58</v>
      </c>
      <c r="P83" s="8">
        <v>0</v>
      </c>
      <c r="Q83" s="8">
        <v>0</v>
      </c>
      <c r="R83" s="65">
        <v>2023</v>
      </c>
      <c r="S83" s="8">
        <v>2023</v>
      </c>
    </row>
    <row r="84" spans="1:19" s="72" customFormat="1" x14ac:dyDescent="0.3">
      <c r="A84" s="97" t="s">
        <v>30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1:19" s="72" customFormat="1" x14ac:dyDescent="0.3">
      <c r="A85" s="97" t="s">
        <v>29</v>
      </c>
      <c r="B85" s="97"/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2">
        <v>0</v>
      </c>
      <c r="M85" s="8">
        <v>0</v>
      </c>
      <c r="N85" s="8">
        <v>0</v>
      </c>
      <c r="O85" s="12">
        <v>0</v>
      </c>
      <c r="P85" s="8">
        <v>0</v>
      </c>
      <c r="Q85" s="8">
        <v>0</v>
      </c>
      <c r="R85" s="8">
        <v>0</v>
      </c>
      <c r="S85" s="8">
        <v>0</v>
      </c>
    </row>
    <row r="86" spans="1:19" s="72" customFormat="1" x14ac:dyDescent="0.3">
      <c r="A86" s="97" t="s">
        <v>31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1:19" s="72" customFormat="1" ht="29.25" customHeight="1" x14ac:dyDescent="0.3">
      <c r="A87" s="97" t="s">
        <v>29</v>
      </c>
      <c r="B87" s="97"/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2">
        <v>0</v>
      </c>
      <c r="M87" s="8">
        <v>0</v>
      </c>
      <c r="N87" s="8">
        <v>0</v>
      </c>
      <c r="O87" s="12">
        <v>0</v>
      </c>
      <c r="P87" s="8">
        <v>0</v>
      </c>
      <c r="Q87" s="8">
        <v>0</v>
      </c>
      <c r="R87" s="8">
        <v>0</v>
      </c>
      <c r="S87" s="8">
        <v>0</v>
      </c>
    </row>
    <row r="88" spans="1:19" s="72" customFormat="1" x14ac:dyDescent="0.3">
      <c r="A88" s="97" t="s">
        <v>32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1:19" x14ac:dyDescent="0.3">
      <c r="A89" s="97" t="s">
        <v>29</v>
      </c>
      <c r="B89" s="97"/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12">
        <v>0</v>
      </c>
      <c r="M89" s="8">
        <v>0</v>
      </c>
      <c r="N89" s="8">
        <v>0</v>
      </c>
      <c r="O89" s="12">
        <v>0</v>
      </c>
      <c r="P89" s="8">
        <v>0</v>
      </c>
      <c r="Q89" s="8">
        <v>0</v>
      </c>
      <c r="R89" s="8">
        <v>0</v>
      </c>
      <c r="S89" s="8">
        <v>0</v>
      </c>
    </row>
  </sheetData>
  <mergeCells count="65">
    <mergeCell ref="A37:B37"/>
    <mergeCell ref="A36:S36"/>
    <mergeCell ref="A42:S42"/>
    <mergeCell ref="A18:B18"/>
    <mergeCell ref="A28:S28"/>
    <mergeCell ref="A29:B29"/>
    <mergeCell ref="A30:S30"/>
    <mergeCell ref="B2:C2"/>
    <mergeCell ref="H1:K1"/>
    <mergeCell ref="H2:L2"/>
    <mergeCell ref="N1:S1"/>
    <mergeCell ref="A87:B87"/>
    <mergeCell ref="A43:B43"/>
    <mergeCell ref="A44:S44"/>
    <mergeCell ref="A45:B45"/>
    <mergeCell ref="A46:S46"/>
    <mergeCell ref="A47:B47"/>
    <mergeCell ref="A61:S61"/>
    <mergeCell ref="A62:B62"/>
    <mergeCell ref="A33:B33"/>
    <mergeCell ref="A34:S34"/>
    <mergeCell ref="A35:B35"/>
    <mergeCell ref="A15:S15"/>
    <mergeCell ref="A88:S88"/>
    <mergeCell ref="A89:B89"/>
    <mergeCell ref="A48:S48"/>
    <mergeCell ref="A49:B49"/>
    <mergeCell ref="A50:S50"/>
    <mergeCell ref="A57:S57"/>
    <mergeCell ref="A58:B58"/>
    <mergeCell ref="A59:S59"/>
    <mergeCell ref="A72:S72"/>
    <mergeCell ref="A73:B73"/>
    <mergeCell ref="A84:S84"/>
    <mergeCell ref="A85:B85"/>
    <mergeCell ref="A86:S86"/>
    <mergeCell ref="A64:S64"/>
    <mergeCell ref="A60:B60"/>
    <mergeCell ref="A51:B51"/>
    <mergeCell ref="A16:B16"/>
    <mergeCell ref="A17:R17"/>
    <mergeCell ref="H10:H12"/>
    <mergeCell ref="I10:J10"/>
    <mergeCell ref="K10:K12"/>
    <mergeCell ref="L10:Q10"/>
    <mergeCell ref="R10:S11"/>
    <mergeCell ref="C11:C13"/>
    <mergeCell ref="D11:D13"/>
    <mergeCell ref="I11:I12"/>
    <mergeCell ref="A63:S63"/>
    <mergeCell ref="A76:S76"/>
    <mergeCell ref="A80:S80"/>
    <mergeCell ref="J11:J12"/>
    <mergeCell ref="L11:L12"/>
    <mergeCell ref="A10:A13"/>
    <mergeCell ref="B10:B13"/>
    <mergeCell ref="C10:D10"/>
    <mergeCell ref="E10:E13"/>
    <mergeCell ref="F10:F13"/>
    <mergeCell ref="G10:G13"/>
    <mergeCell ref="A31:B31"/>
    <mergeCell ref="A32:S32"/>
    <mergeCell ref="M11:Q11"/>
    <mergeCell ref="R12:R13"/>
    <mergeCell ref="S12:S13"/>
  </mergeCells>
  <pageMargins left="0.25" right="0.25" top="0.75" bottom="0.75" header="0.3" footer="0.3"/>
  <pageSetup paperSize="9" scale="65" fitToHeight="0" orientation="landscape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topLeftCell="A40" zoomScale="70" zoomScaleNormal="70" zoomScaleSheetLayoutView="70" workbookViewId="0">
      <selection activeCell="C38" sqref="C38"/>
    </sheetView>
  </sheetViews>
  <sheetFormatPr defaultColWidth="9.109375" defaultRowHeight="15.6" x14ac:dyDescent="0.3"/>
  <cols>
    <col min="1" max="1" width="4.88671875" style="1" customWidth="1"/>
    <col min="2" max="2" width="31.6640625" style="1" customWidth="1"/>
    <col min="3" max="3" width="19.33203125" style="27" customWidth="1"/>
    <col min="4" max="4" width="16.109375" style="27" customWidth="1"/>
    <col min="5" max="5" width="16.88671875" style="27" customWidth="1"/>
    <col min="6" max="6" width="15.5546875" style="27" customWidth="1"/>
    <col min="7" max="7" width="9.109375" style="1" customWidth="1"/>
    <col min="8" max="8" width="14.5546875" style="27" customWidth="1"/>
    <col min="9" max="9" width="13.33203125" style="27" customWidth="1"/>
    <col min="10" max="10" width="15.33203125" style="27" customWidth="1"/>
    <col min="11" max="11" width="9.109375" style="1"/>
    <col min="12" max="12" width="12.33203125" style="27" bestFit="1" customWidth="1"/>
    <col min="13" max="15" width="9.109375" style="1"/>
    <col min="16" max="16" width="17" style="27" customWidth="1"/>
    <col min="17" max="18" width="9.109375" style="1"/>
    <col min="19" max="19" width="10.6640625" style="1" customWidth="1"/>
    <col min="20" max="20" width="15.33203125" style="27" customWidth="1"/>
    <col min="21" max="21" width="7.44140625" style="1" customWidth="1"/>
    <col min="22" max="22" width="7" style="1" customWidth="1"/>
    <col min="23" max="23" width="6.44140625" style="1" customWidth="1"/>
    <col min="24" max="24" width="6.5546875" style="1" customWidth="1"/>
    <col min="25" max="25" width="9.109375" style="1"/>
    <col min="26" max="26" width="14.44140625" style="27" customWidth="1"/>
    <col min="27" max="27" width="9.109375" style="27" customWidth="1"/>
    <col min="28" max="16384" width="9.109375" style="1"/>
  </cols>
  <sheetData>
    <row r="1" spans="1:28" x14ac:dyDescent="0.3">
      <c r="F1" s="32" t="s">
        <v>68</v>
      </c>
    </row>
    <row r="2" spans="1:28" x14ac:dyDescent="0.3">
      <c r="C2" s="33"/>
    </row>
    <row r="3" spans="1:28" x14ac:dyDescent="0.3">
      <c r="A3" s="93" t="s">
        <v>0</v>
      </c>
      <c r="B3" s="93" t="s">
        <v>40</v>
      </c>
      <c r="C3" s="96" t="s">
        <v>41</v>
      </c>
      <c r="D3" s="93" t="s">
        <v>42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8" ht="44.25" customHeight="1" x14ac:dyDescent="0.3">
      <c r="A4" s="93"/>
      <c r="B4" s="93"/>
      <c r="C4" s="96"/>
      <c r="D4" s="93" t="s">
        <v>43</v>
      </c>
      <c r="E4" s="93"/>
      <c r="F4" s="93"/>
      <c r="G4" s="93"/>
      <c r="H4" s="93"/>
      <c r="I4" s="93"/>
      <c r="J4" s="93"/>
      <c r="K4" s="104" t="s">
        <v>44</v>
      </c>
      <c r="L4" s="104"/>
      <c r="M4" s="93" t="s">
        <v>45</v>
      </c>
      <c r="N4" s="93"/>
      <c r="O4" s="93" t="s">
        <v>46</v>
      </c>
      <c r="P4" s="93"/>
      <c r="Q4" s="93" t="s">
        <v>47</v>
      </c>
      <c r="R4" s="93"/>
      <c r="S4" s="93" t="s">
        <v>48</v>
      </c>
      <c r="T4" s="93"/>
      <c r="U4" s="93"/>
      <c r="V4" s="93"/>
      <c r="W4" s="93" t="s">
        <v>49</v>
      </c>
      <c r="X4" s="93"/>
      <c r="Y4" s="104" t="s">
        <v>50</v>
      </c>
      <c r="Z4" s="105" t="s">
        <v>51</v>
      </c>
      <c r="AA4" s="96" t="s">
        <v>52</v>
      </c>
      <c r="AB4" s="1">
        <v>0</v>
      </c>
    </row>
    <row r="5" spans="1:28" ht="114.75" customHeight="1" x14ac:dyDescent="0.3">
      <c r="A5" s="93"/>
      <c r="B5" s="93"/>
      <c r="C5" s="96"/>
      <c r="D5" s="28" t="s">
        <v>53</v>
      </c>
      <c r="E5" s="28" t="s">
        <v>54</v>
      </c>
      <c r="F5" s="30" t="s">
        <v>55</v>
      </c>
      <c r="G5" s="20" t="s">
        <v>56</v>
      </c>
      <c r="H5" s="28" t="s">
        <v>57</v>
      </c>
      <c r="I5" s="28" t="s">
        <v>58</v>
      </c>
      <c r="J5" s="28" t="s">
        <v>59</v>
      </c>
      <c r="K5" s="104"/>
      <c r="L5" s="104"/>
      <c r="M5" s="93"/>
      <c r="N5" s="93"/>
      <c r="O5" s="93"/>
      <c r="P5" s="93"/>
      <c r="Q5" s="93"/>
      <c r="R5" s="93"/>
      <c r="S5" s="93" t="s">
        <v>60</v>
      </c>
      <c r="T5" s="93"/>
      <c r="U5" s="93" t="s">
        <v>61</v>
      </c>
      <c r="V5" s="93"/>
      <c r="W5" s="93"/>
      <c r="X5" s="93"/>
      <c r="Y5" s="104"/>
      <c r="Z5" s="105"/>
      <c r="AA5" s="96"/>
    </row>
    <row r="6" spans="1:28" ht="31.2" x14ac:dyDescent="0.3">
      <c r="A6" s="93"/>
      <c r="B6" s="93"/>
      <c r="C6" s="28" t="s">
        <v>26</v>
      </c>
      <c r="D6" s="28" t="s">
        <v>26</v>
      </c>
      <c r="E6" s="28" t="s">
        <v>26</v>
      </c>
      <c r="F6" s="28" t="s">
        <v>26</v>
      </c>
      <c r="G6" s="20" t="s">
        <v>26</v>
      </c>
      <c r="H6" s="28" t="s">
        <v>26</v>
      </c>
      <c r="I6" s="28" t="s">
        <v>26</v>
      </c>
      <c r="J6" s="28" t="s">
        <v>26</v>
      </c>
      <c r="K6" s="20" t="s">
        <v>62</v>
      </c>
      <c r="L6" s="28" t="s">
        <v>26</v>
      </c>
      <c r="M6" s="20" t="s">
        <v>62</v>
      </c>
      <c r="N6" s="20" t="s">
        <v>26</v>
      </c>
      <c r="O6" s="20" t="s">
        <v>24</v>
      </c>
      <c r="P6" s="28" t="s">
        <v>26</v>
      </c>
      <c r="Q6" s="20" t="s">
        <v>24</v>
      </c>
      <c r="R6" s="20" t="s">
        <v>26</v>
      </c>
      <c r="S6" s="20" t="s">
        <v>24</v>
      </c>
      <c r="T6" s="28" t="s">
        <v>26</v>
      </c>
      <c r="U6" s="20" t="s">
        <v>24</v>
      </c>
      <c r="V6" s="20" t="s">
        <v>26</v>
      </c>
      <c r="W6" s="20" t="s">
        <v>63</v>
      </c>
      <c r="X6" s="20" t="s">
        <v>26</v>
      </c>
      <c r="Y6" s="20" t="s">
        <v>26</v>
      </c>
      <c r="Z6" s="28" t="s">
        <v>26</v>
      </c>
      <c r="AA6" s="28" t="s">
        <v>26</v>
      </c>
    </row>
    <row r="7" spans="1:28" x14ac:dyDescent="0.3">
      <c r="A7" s="20">
        <v>1</v>
      </c>
      <c r="B7" s="20">
        <v>2</v>
      </c>
      <c r="C7" s="28">
        <v>3</v>
      </c>
      <c r="D7" s="28">
        <v>4</v>
      </c>
      <c r="E7" s="28">
        <v>5</v>
      </c>
      <c r="F7" s="28">
        <v>6</v>
      </c>
      <c r="G7" s="20">
        <v>7</v>
      </c>
      <c r="H7" s="28">
        <v>8</v>
      </c>
      <c r="I7" s="28">
        <v>9</v>
      </c>
      <c r="J7" s="28">
        <v>10</v>
      </c>
      <c r="K7" s="20">
        <v>11</v>
      </c>
      <c r="L7" s="28">
        <v>12</v>
      </c>
      <c r="M7" s="20">
        <v>13</v>
      </c>
      <c r="N7" s="20">
        <v>14</v>
      </c>
      <c r="O7" s="20">
        <v>15</v>
      </c>
      <c r="P7" s="28">
        <v>16</v>
      </c>
      <c r="Q7" s="20">
        <v>17</v>
      </c>
      <c r="R7" s="20">
        <v>18</v>
      </c>
      <c r="S7" s="20">
        <v>19</v>
      </c>
      <c r="T7" s="28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8">
        <v>26</v>
      </c>
      <c r="AA7" s="28">
        <v>27</v>
      </c>
    </row>
    <row r="8" spans="1:28" s="72" customFormat="1" x14ac:dyDescent="0.3">
      <c r="A8" s="94" t="s">
        <v>34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8" s="72" customFormat="1" x14ac:dyDescent="0.3">
      <c r="A9" s="94" t="s">
        <v>29</v>
      </c>
      <c r="B9" s="94"/>
      <c r="C9" s="31">
        <f>SUM(C10:C18)</f>
        <v>61066312.699999996</v>
      </c>
      <c r="D9" s="31">
        <f>E9</f>
        <v>3144257.33</v>
      </c>
      <c r="E9" s="61">
        <v>3144257.33</v>
      </c>
      <c r="F9" s="31">
        <v>0</v>
      </c>
      <c r="G9" s="16">
        <v>0</v>
      </c>
      <c r="H9" s="31">
        <v>0</v>
      </c>
      <c r="I9" s="31">
        <v>0</v>
      </c>
      <c r="J9" s="31">
        <v>0</v>
      </c>
      <c r="K9" s="16">
        <v>0</v>
      </c>
      <c r="L9" s="31">
        <v>0</v>
      </c>
      <c r="M9" s="16">
        <v>0</v>
      </c>
      <c r="N9" s="16">
        <v>0</v>
      </c>
      <c r="O9" s="16">
        <f>SUM(O10:O18)</f>
        <v>8900.1999999999989</v>
      </c>
      <c r="P9" s="31">
        <f>SUM(P10:P18)</f>
        <v>43807911.160000004</v>
      </c>
      <c r="Q9" s="16"/>
      <c r="R9" s="16"/>
      <c r="S9" s="8">
        <v>2451.6999999999998</v>
      </c>
      <c r="T9" s="35">
        <v>9678603.0600000005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31">
        <f>SUM(Z10:Z18)</f>
        <v>4435541.1399999997</v>
      </c>
      <c r="AA9" s="31">
        <v>0</v>
      </c>
    </row>
    <row r="10" spans="1:28" s="72" customFormat="1" x14ac:dyDescent="0.3">
      <c r="A10" s="11">
        <v>1</v>
      </c>
      <c r="B10" s="45" t="s">
        <v>80</v>
      </c>
      <c r="C10" s="35">
        <v>2997228.03</v>
      </c>
      <c r="D10" s="12">
        <v>0</v>
      </c>
      <c r="E10" s="12"/>
      <c r="F10" s="12"/>
      <c r="G10" s="8"/>
      <c r="H10" s="12"/>
      <c r="I10" s="12"/>
      <c r="J10" s="12"/>
      <c r="K10" s="8"/>
      <c r="L10" s="12"/>
      <c r="M10" s="8"/>
      <c r="N10" s="8"/>
      <c r="O10" s="8">
        <v>564.70000000000005</v>
      </c>
      <c r="P10" s="35">
        <v>2779524.8899999997</v>
      </c>
      <c r="Q10" s="8"/>
      <c r="R10" s="8"/>
      <c r="S10" s="10"/>
      <c r="T10" s="12"/>
      <c r="U10" s="8"/>
      <c r="V10" s="8"/>
      <c r="W10" s="8"/>
      <c r="X10" s="8"/>
      <c r="Y10" s="8"/>
      <c r="Z10" s="35">
        <v>217703.14</v>
      </c>
      <c r="AA10" s="12"/>
    </row>
    <row r="11" spans="1:28" s="72" customFormat="1" x14ac:dyDescent="0.3">
      <c r="A11" s="11">
        <v>2</v>
      </c>
      <c r="B11" s="45" t="s">
        <v>81</v>
      </c>
      <c r="C11" s="35">
        <v>3233418.31</v>
      </c>
      <c r="D11" s="12">
        <v>0</v>
      </c>
      <c r="E11" s="12"/>
      <c r="F11" s="12"/>
      <c r="G11" s="8"/>
      <c r="H11" s="12"/>
      <c r="I11" s="12"/>
      <c r="J11" s="12"/>
      <c r="K11" s="8"/>
      <c r="L11" s="12"/>
      <c r="M11" s="8"/>
      <c r="N11" s="8"/>
      <c r="O11" s="8">
        <v>609.20000000000005</v>
      </c>
      <c r="P11" s="35">
        <v>2998559.52</v>
      </c>
      <c r="Q11" s="8"/>
      <c r="R11" s="8"/>
      <c r="S11" s="8"/>
      <c r="T11" s="12"/>
      <c r="U11" s="8"/>
      <c r="V11" s="8"/>
      <c r="W11" s="8"/>
      <c r="X11" s="8"/>
      <c r="Y11" s="8"/>
      <c r="Z11" s="35">
        <v>234858.78</v>
      </c>
      <c r="AA11" s="12"/>
    </row>
    <row r="12" spans="1:28" s="72" customFormat="1" x14ac:dyDescent="0.3">
      <c r="A12" s="11">
        <v>3</v>
      </c>
      <c r="B12" s="45" t="s">
        <v>84</v>
      </c>
      <c r="C12" s="35">
        <v>11676822.52</v>
      </c>
      <c r="D12" s="12">
        <v>0</v>
      </c>
      <c r="E12" s="12"/>
      <c r="F12" s="12"/>
      <c r="G12" s="8"/>
      <c r="H12" s="12"/>
      <c r="I12" s="12"/>
      <c r="J12" s="12"/>
      <c r="K12" s="8"/>
      <c r="L12" s="12"/>
      <c r="M12" s="8"/>
      <c r="N12" s="8"/>
      <c r="O12" s="8">
        <v>2200</v>
      </c>
      <c r="P12" s="35">
        <v>10828678.52</v>
      </c>
      <c r="Q12" s="8"/>
      <c r="R12" s="8"/>
      <c r="S12" s="8"/>
      <c r="T12" s="12"/>
      <c r="U12" s="8"/>
      <c r="V12" s="8"/>
      <c r="W12" s="8"/>
      <c r="X12" s="8"/>
      <c r="Y12" s="8"/>
      <c r="Z12" s="35">
        <v>848144</v>
      </c>
      <c r="AA12" s="12"/>
    </row>
    <row r="13" spans="1:28" s="72" customFormat="1" x14ac:dyDescent="0.3">
      <c r="A13" s="11">
        <v>4</v>
      </c>
      <c r="B13" s="45" t="s">
        <v>85</v>
      </c>
      <c r="C13" s="35">
        <v>11092981.390000001</v>
      </c>
      <c r="D13" s="12">
        <v>0</v>
      </c>
      <c r="E13" s="12"/>
      <c r="F13" s="12"/>
      <c r="G13" s="8"/>
      <c r="H13" s="12"/>
      <c r="I13" s="12"/>
      <c r="J13" s="12"/>
      <c r="K13" s="8"/>
      <c r="L13" s="12"/>
      <c r="M13" s="8"/>
      <c r="N13" s="8"/>
      <c r="O13" s="8">
        <v>2090</v>
      </c>
      <c r="P13" s="35">
        <v>10287244.59</v>
      </c>
      <c r="Q13" s="8"/>
      <c r="R13" s="8"/>
      <c r="S13" s="8"/>
      <c r="T13" s="12"/>
      <c r="U13" s="8"/>
      <c r="V13" s="8"/>
      <c r="W13" s="8"/>
      <c r="X13" s="8"/>
      <c r="Y13" s="8"/>
      <c r="Z13" s="35">
        <v>805736.8</v>
      </c>
      <c r="AA13" s="12"/>
    </row>
    <row r="14" spans="1:28" s="72" customFormat="1" x14ac:dyDescent="0.3">
      <c r="A14" s="11">
        <v>5</v>
      </c>
      <c r="B14" s="46" t="s">
        <v>125</v>
      </c>
      <c r="C14" s="35">
        <v>10084528.539999999</v>
      </c>
      <c r="D14" s="12">
        <v>0</v>
      </c>
      <c r="E14" s="12"/>
      <c r="F14" s="12"/>
      <c r="G14" s="8"/>
      <c r="H14" s="12"/>
      <c r="I14" s="12"/>
      <c r="J14" s="12"/>
      <c r="K14" s="8"/>
      <c r="L14" s="12"/>
      <c r="M14" s="8"/>
      <c r="N14" s="8"/>
      <c r="O14" s="8">
        <v>1900</v>
      </c>
      <c r="P14" s="35">
        <v>9352040.5399999991</v>
      </c>
      <c r="Q14" s="8"/>
      <c r="R14" s="8"/>
      <c r="S14" s="8"/>
      <c r="T14" s="12"/>
      <c r="U14" s="8"/>
      <c r="V14" s="8"/>
      <c r="W14" s="8"/>
      <c r="X14" s="8"/>
      <c r="Y14" s="8"/>
      <c r="Z14" s="35">
        <v>732488</v>
      </c>
      <c r="AA14" s="12"/>
    </row>
    <row r="15" spans="1:28" s="72" customFormat="1" x14ac:dyDescent="0.3">
      <c r="A15" s="11">
        <v>6</v>
      </c>
      <c r="B15" s="45" t="s">
        <v>86</v>
      </c>
      <c r="C15" s="35">
        <v>10436668.699999999</v>
      </c>
      <c r="D15" s="12">
        <v>0</v>
      </c>
      <c r="E15" s="12"/>
      <c r="F15" s="12"/>
      <c r="G15" s="8"/>
      <c r="H15" s="12"/>
      <c r="I15" s="12"/>
      <c r="J15" s="12"/>
      <c r="K15" s="8"/>
      <c r="L15" s="12"/>
      <c r="M15" s="8"/>
      <c r="N15" s="8"/>
      <c r="O15" s="8"/>
      <c r="P15" s="73"/>
      <c r="Q15" s="8"/>
      <c r="R15" s="8"/>
      <c r="S15" s="8">
        <v>2451.6999999999998</v>
      </c>
      <c r="T15" s="35">
        <v>9678603.0600000005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35">
        <v>758065.64</v>
      </c>
      <c r="AA15" s="12"/>
    </row>
    <row r="16" spans="1:28" s="72" customFormat="1" x14ac:dyDescent="0.3">
      <c r="A16" s="11">
        <v>7</v>
      </c>
      <c r="B16" s="45" t="s">
        <v>87</v>
      </c>
      <c r="C16" s="35">
        <v>3426085.8800000004</v>
      </c>
      <c r="D16" s="12">
        <v>0</v>
      </c>
      <c r="E16" s="12"/>
      <c r="F16" s="12"/>
      <c r="G16" s="8"/>
      <c r="H16" s="12"/>
      <c r="I16" s="12"/>
      <c r="J16" s="12"/>
      <c r="K16" s="8"/>
      <c r="L16" s="12"/>
      <c r="M16" s="8"/>
      <c r="N16" s="8"/>
      <c r="O16" s="8">
        <v>645.5</v>
      </c>
      <c r="P16" s="35">
        <v>3177232.72</v>
      </c>
      <c r="Q16" s="8"/>
      <c r="R16" s="8"/>
      <c r="S16" s="8"/>
      <c r="T16" s="12"/>
      <c r="U16" s="8"/>
      <c r="V16" s="8"/>
      <c r="W16" s="8"/>
      <c r="X16" s="8"/>
      <c r="Y16" s="8"/>
      <c r="Z16" s="35">
        <v>248853.16</v>
      </c>
      <c r="AA16" s="12"/>
    </row>
    <row r="17" spans="1:27" s="72" customFormat="1" x14ac:dyDescent="0.3">
      <c r="A17" s="11">
        <v>8</v>
      </c>
      <c r="B17" s="45" t="s">
        <v>90</v>
      </c>
      <c r="C17" s="35">
        <v>3390527.73</v>
      </c>
      <c r="D17" s="12">
        <f>E17</f>
        <v>3144257.33</v>
      </c>
      <c r="E17" s="35">
        <v>3144257.33</v>
      </c>
      <c r="F17" s="12"/>
      <c r="G17" s="8"/>
      <c r="H17" s="12"/>
      <c r="I17" s="12"/>
      <c r="J17" s="12"/>
      <c r="K17" s="8"/>
      <c r="L17" s="12"/>
      <c r="M17" s="8"/>
      <c r="N17" s="8"/>
      <c r="O17" s="8"/>
      <c r="P17" s="35"/>
      <c r="Q17" s="8"/>
      <c r="R17" s="8"/>
      <c r="S17" s="8"/>
      <c r="T17" s="12"/>
      <c r="U17" s="8"/>
      <c r="V17" s="8"/>
      <c r="W17" s="8"/>
      <c r="X17" s="8"/>
      <c r="Y17" s="8"/>
      <c r="Z17" s="35">
        <v>246270.4</v>
      </c>
      <c r="AA17" s="12"/>
    </row>
    <row r="18" spans="1:27" s="72" customFormat="1" x14ac:dyDescent="0.3">
      <c r="A18" s="11">
        <v>9</v>
      </c>
      <c r="B18" s="46" t="s">
        <v>96</v>
      </c>
      <c r="C18" s="35">
        <v>4728051.5999999996</v>
      </c>
      <c r="D18" s="12">
        <v>0</v>
      </c>
      <c r="E18" s="12"/>
      <c r="F18" s="12"/>
      <c r="G18" s="8"/>
      <c r="H18" s="12"/>
      <c r="I18" s="12"/>
      <c r="J18" s="12"/>
      <c r="K18" s="8"/>
      <c r="L18" s="12"/>
      <c r="M18" s="8"/>
      <c r="N18" s="8"/>
      <c r="O18" s="10">
        <v>890.8</v>
      </c>
      <c r="P18" s="35">
        <v>4384630.38</v>
      </c>
      <c r="Q18" s="8"/>
      <c r="R18" s="8"/>
      <c r="S18" s="8"/>
      <c r="T18" s="12"/>
      <c r="U18" s="8"/>
      <c r="V18" s="8"/>
      <c r="W18" s="8"/>
      <c r="X18" s="8"/>
      <c r="Y18" s="8"/>
      <c r="Z18" s="35">
        <v>343421.22</v>
      </c>
      <c r="AA18" s="12"/>
    </row>
    <row r="19" spans="1:27" s="72" customFormat="1" ht="15.75" customHeight="1" x14ac:dyDescent="0.3">
      <c r="A19" s="107" t="s">
        <v>123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1:27" s="72" customFormat="1" x14ac:dyDescent="0.3">
      <c r="A20" s="94" t="s">
        <v>29</v>
      </c>
      <c r="B20" s="94"/>
      <c r="C20" s="31">
        <f>SUM(C21:C24)</f>
        <v>32177893.100000001</v>
      </c>
      <c r="D20" s="31">
        <v>0</v>
      </c>
      <c r="E20" s="31">
        <v>0</v>
      </c>
      <c r="F20" s="31">
        <v>0</v>
      </c>
      <c r="G20" s="16">
        <v>0</v>
      </c>
      <c r="H20" s="31">
        <v>0</v>
      </c>
      <c r="I20" s="31">
        <v>0</v>
      </c>
      <c r="J20" s="61">
        <v>4054901.62</v>
      </c>
      <c r="K20" s="16">
        <v>0</v>
      </c>
      <c r="L20" s="31">
        <v>0</v>
      </c>
      <c r="M20" s="16">
        <v>0</v>
      </c>
      <c r="N20" s="16">
        <v>0</v>
      </c>
      <c r="O20" s="16">
        <f>SUM(O21:O24)</f>
        <v>4220.8</v>
      </c>
      <c r="P20" s="31">
        <f>SUM(P21:P24)</f>
        <v>25785755.740000002</v>
      </c>
      <c r="Q20" s="16">
        <v>0</v>
      </c>
      <c r="R20" s="16">
        <v>0</v>
      </c>
      <c r="S20" s="62">
        <v>0</v>
      </c>
      <c r="T20" s="35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31">
        <f>SUM(Z21:Z24)</f>
        <v>2337235.7400000002</v>
      </c>
      <c r="AA20" s="31">
        <v>0</v>
      </c>
    </row>
    <row r="21" spans="1:27" s="72" customFormat="1" x14ac:dyDescent="0.3">
      <c r="A21" s="44">
        <v>1</v>
      </c>
      <c r="B21" s="6" t="s">
        <v>83</v>
      </c>
      <c r="C21" s="35">
        <v>10116799.560000001</v>
      </c>
      <c r="D21" s="12">
        <v>0</v>
      </c>
      <c r="E21" s="12"/>
      <c r="F21" s="12"/>
      <c r="G21" s="8"/>
      <c r="H21" s="12"/>
      <c r="I21" s="12"/>
      <c r="J21" s="12"/>
      <c r="K21" s="8"/>
      <c r="L21" s="12"/>
      <c r="M21" s="8"/>
      <c r="N21" s="8"/>
      <c r="O21" s="8">
        <v>1050</v>
      </c>
      <c r="P21" s="35">
        <v>9381967.5600000005</v>
      </c>
      <c r="Q21" s="8"/>
      <c r="R21" s="8"/>
      <c r="S21" s="10"/>
      <c r="T21" s="12"/>
      <c r="U21" s="8"/>
      <c r="V21" s="8"/>
      <c r="W21" s="8"/>
      <c r="X21" s="8"/>
      <c r="Y21" s="8"/>
      <c r="Z21" s="35">
        <v>734832</v>
      </c>
      <c r="AA21" s="12"/>
    </row>
    <row r="22" spans="1:27" s="72" customFormat="1" x14ac:dyDescent="0.3">
      <c r="A22" s="44">
        <v>2</v>
      </c>
      <c r="B22" s="6" t="s">
        <v>76</v>
      </c>
      <c r="C22" s="35">
        <v>10157498.49</v>
      </c>
      <c r="D22" s="12">
        <v>0</v>
      </c>
      <c r="E22" s="12"/>
      <c r="F22" s="12"/>
      <c r="G22" s="8"/>
      <c r="H22" s="12"/>
      <c r="I22" s="12"/>
      <c r="J22" s="12"/>
      <c r="K22" s="8"/>
      <c r="L22" s="12"/>
      <c r="M22" s="8"/>
      <c r="N22" s="8"/>
      <c r="O22" s="8">
        <v>1820.8</v>
      </c>
      <c r="P22" s="35">
        <v>9419710.3300000001</v>
      </c>
      <c r="Q22" s="8"/>
      <c r="R22" s="8"/>
      <c r="S22" s="8"/>
      <c r="T22" s="12"/>
      <c r="U22" s="8"/>
      <c r="V22" s="8"/>
      <c r="W22" s="8"/>
      <c r="X22" s="8"/>
      <c r="Y22" s="8"/>
      <c r="Z22" s="35">
        <v>737788.16</v>
      </c>
      <c r="AA22" s="12"/>
    </row>
    <row r="23" spans="1:27" s="72" customFormat="1" x14ac:dyDescent="0.3">
      <c r="A23" s="44">
        <v>3</v>
      </c>
      <c r="B23" s="6" t="s">
        <v>99</v>
      </c>
      <c r="C23" s="35">
        <v>4372497.2</v>
      </c>
      <c r="D23" s="12">
        <v>0</v>
      </c>
      <c r="E23" s="12"/>
      <c r="F23" s="12"/>
      <c r="G23" s="8"/>
      <c r="H23" s="12"/>
      <c r="I23" s="12"/>
      <c r="J23" s="35">
        <v>4054901.62</v>
      </c>
      <c r="K23" s="8"/>
      <c r="L23" s="12"/>
      <c r="M23" s="8"/>
      <c r="N23" s="8"/>
      <c r="O23" s="8"/>
      <c r="P23" s="35"/>
      <c r="Q23" s="8"/>
      <c r="R23" s="8"/>
      <c r="S23" s="8"/>
      <c r="T23" s="12"/>
      <c r="U23" s="8"/>
      <c r="V23" s="8"/>
      <c r="W23" s="8"/>
      <c r="X23" s="8"/>
      <c r="Y23" s="8"/>
      <c r="Z23" s="35">
        <v>317595.58</v>
      </c>
      <c r="AA23" s="12"/>
    </row>
    <row r="24" spans="1:27" s="72" customFormat="1" x14ac:dyDescent="0.3">
      <c r="A24" s="44">
        <v>4</v>
      </c>
      <c r="B24" s="7" t="s">
        <v>97</v>
      </c>
      <c r="C24" s="35">
        <v>7531097.8499999996</v>
      </c>
      <c r="D24" s="12">
        <v>0</v>
      </c>
      <c r="E24" s="12"/>
      <c r="F24" s="12"/>
      <c r="G24" s="8"/>
      <c r="H24" s="12"/>
      <c r="I24" s="12"/>
      <c r="J24" s="35"/>
      <c r="K24" s="8"/>
      <c r="L24" s="12"/>
      <c r="M24" s="8"/>
      <c r="N24" s="8"/>
      <c r="O24" s="63">
        <v>1350</v>
      </c>
      <c r="P24" s="35">
        <v>6984077.8499999996</v>
      </c>
      <c r="Q24" s="8"/>
      <c r="R24" s="8"/>
      <c r="S24" s="63"/>
      <c r="T24" s="12"/>
      <c r="U24" s="8"/>
      <c r="V24" s="8"/>
      <c r="W24" s="8"/>
      <c r="X24" s="8"/>
      <c r="Y24" s="8"/>
      <c r="Z24" s="35">
        <v>547020</v>
      </c>
      <c r="AA24" s="12"/>
    </row>
    <row r="25" spans="1:27" s="72" customFormat="1" x14ac:dyDescent="0.3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s="72" customFormat="1" x14ac:dyDescent="0.3">
      <c r="A26" s="94" t="s">
        <v>29</v>
      </c>
      <c r="B26" s="94"/>
      <c r="C26" s="31">
        <f>SUM(C27:C31)</f>
        <v>29816233.869999997</v>
      </c>
      <c r="D26" s="31">
        <v>0</v>
      </c>
      <c r="E26" s="31">
        <v>0</v>
      </c>
      <c r="F26" s="31">
        <v>0</v>
      </c>
      <c r="G26" s="16">
        <v>0</v>
      </c>
      <c r="H26" s="31">
        <v>0</v>
      </c>
      <c r="I26" s="31">
        <v>0</v>
      </c>
      <c r="J26" s="61">
        <v>0</v>
      </c>
      <c r="K26" s="16">
        <v>0</v>
      </c>
      <c r="L26" s="31">
        <v>0</v>
      </c>
      <c r="M26" s="16">
        <v>0</v>
      </c>
      <c r="N26" s="16">
        <v>0</v>
      </c>
      <c r="O26" s="16">
        <f>SUM(O27:O31)</f>
        <v>5133.93</v>
      </c>
      <c r="P26" s="31">
        <f>SUM(P27:P31)</f>
        <v>27650536.850000001</v>
      </c>
      <c r="Q26" s="16">
        <v>0</v>
      </c>
      <c r="R26" s="16">
        <v>0</v>
      </c>
      <c r="S26" s="16">
        <v>0</v>
      </c>
      <c r="T26" s="31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31">
        <f>SUM(Z27:Z31)</f>
        <v>2165697.02</v>
      </c>
      <c r="AA26" s="31">
        <v>0</v>
      </c>
    </row>
    <row r="27" spans="1:27" s="72" customFormat="1" x14ac:dyDescent="0.3">
      <c r="A27" s="44">
        <v>1</v>
      </c>
      <c r="B27" s="6" t="s">
        <v>93</v>
      </c>
      <c r="C27" s="35">
        <v>6281589.0599999996</v>
      </c>
      <c r="D27" s="12">
        <v>0</v>
      </c>
      <c r="E27" s="12"/>
      <c r="F27" s="12"/>
      <c r="G27" s="8"/>
      <c r="H27" s="12"/>
      <c r="I27" s="12"/>
      <c r="J27" s="12"/>
      <c r="K27" s="8"/>
      <c r="L27" s="12"/>
      <c r="M27" s="8"/>
      <c r="N27" s="8"/>
      <c r="O27" s="8">
        <v>1081.5999999999999</v>
      </c>
      <c r="P27" s="35">
        <v>5825326.9199999999</v>
      </c>
      <c r="Q27" s="8"/>
      <c r="R27" s="8"/>
      <c r="S27" s="64"/>
      <c r="T27" s="12"/>
      <c r="U27" s="8"/>
      <c r="V27" s="8"/>
      <c r="W27" s="8"/>
      <c r="X27" s="8"/>
      <c r="Y27" s="8"/>
      <c r="Z27" s="35">
        <v>456262.14</v>
      </c>
      <c r="AA27" s="12"/>
    </row>
    <row r="28" spans="1:27" s="72" customFormat="1" x14ac:dyDescent="0.3">
      <c r="A28" s="44">
        <v>2</v>
      </c>
      <c r="B28" s="6" t="s">
        <v>100</v>
      </c>
      <c r="C28" s="35">
        <v>7201525.9299999997</v>
      </c>
      <c r="D28" s="12">
        <v>0</v>
      </c>
      <c r="E28" s="12"/>
      <c r="F28" s="12"/>
      <c r="G28" s="8"/>
      <c r="H28" s="12"/>
      <c r="I28" s="12"/>
      <c r="J28" s="12"/>
      <c r="K28" s="8"/>
      <c r="L28" s="12"/>
      <c r="M28" s="8"/>
      <c r="N28" s="8"/>
      <c r="O28" s="8">
        <v>1240</v>
      </c>
      <c r="P28" s="35">
        <v>6678444.3300000001</v>
      </c>
      <c r="Q28" s="8"/>
      <c r="R28" s="8"/>
      <c r="S28" s="8"/>
      <c r="T28" s="35"/>
      <c r="U28" s="8"/>
      <c r="V28" s="8"/>
      <c r="W28" s="8"/>
      <c r="X28" s="8"/>
      <c r="Y28" s="8"/>
      <c r="Z28" s="35">
        <v>523081.6</v>
      </c>
      <c r="AA28" s="12"/>
    </row>
    <row r="29" spans="1:27" s="72" customFormat="1" x14ac:dyDescent="0.3">
      <c r="A29" s="44">
        <v>3</v>
      </c>
      <c r="B29" s="6" t="s">
        <v>88</v>
      </c>
      <c r="C29" s="35">
        <v>3929477.7699999996</v>
      </c>
      <c r="D29" s="12">
        <v>0</v>
      </c>
      <c r="E29" s="12"/>
      <c r="F29" s="12"/>
      <c r="G29" s="8"/>
      <c r="H29" s="12"/>
      <c r="I29" s="12"/>
      <c r="J29" s="12"/>
      <c r="K29" s="8"/>
      <c r="L29" s="12"/>
      <c r="M29" s="8"/>
      <c r="N29" s="8"/>
      <c r="O29" s="8">
        <v>676.6</v>
      </c>
      <c r="P29" s="35">
        <v>3644060.8299999996</v>
      </c>
      <c r="Q29" s="8"/>
      <c r="R29" s="8"/>
      <c r="S29" s="8"/>
      <c r="T29" s="12"/>
      <c r="U29" s="8"/>
      <c r="V29" s="8"/>
      <c r="W29" s="8"/>
      <c r="X29" s="8"/>
      <c r="Y29" s="8"/>
      <c r="Z29" s="35">
        <v>285416.94</v>
      </c>
      <c r="AA29" s="12"/>
    </row>
    <row r="30" spans="1:27" s="72" customFormat="1" x14ac:dyDescent="0.3">
      <c r="A30" s="44">
        <v>4</v>
      </c>
      <c r="B30" s="6" t="s">
        <v>91</v>
      </c>
      <c r="C30" s="35">
        <v>2787687.46</v>
      </c>
      <c r="D30" s="12">
        <v>0</v>
      </c>
      <c r="E30" s="12"/>
      <c r="F30" s="12"/>
      <c r="G30" s="8"/>
      <c r="H30" s="12"/>
      <c r="I30" s="12"/>
      <c r="J30" s="12"/>
      <c r="K30" s="8"/>
      <c r="L30" s="12"/>
      <c r="M30" s="8"/>
      <c r="N30" s="8"/>
      <c r="O30" s="8">
        <v>480</v>
      </c>
      <c r="P30" s="35">
        <v>2585204.2599999998</v>
      </c>
      <c r="Q30" s="8"/>
      <c r="R30" s="8"/>
      <c r="S30" s="8"/>
      <c r="T30" s="12"/>
      <c r="U30" s="8"/>
      <c r="V30" s="8"/>
      <c r="W30" s="8"/>
      <c r="X30" s="8"/>
      <c r="Y30" s="8"/>
      <c r="Z30" s="35">
        <v>202483.20000000001</v>
      </c>
      <c r="AA30" s="12"/>
    </row>
    <row r="31" spans="1:27" s="72" customFormat="1" x14ac:dyDescent="0.3">
      <c r="A31" s="44">
        <v>5</v>
      </c>
      <c r="B31" s="7" t="s">
        <v>89</v>
      </c>
      <c r="C31" s="35">
        <v>9615953.6500000004</v>
      </c>
      <c r="D31" s="12">
        <v>0</v>
      </c>
      <c r="E31" s="12"/>
      <c r="F31" s="12"/>
      <c r="G31" s="8"/>
      <c r="H31" s="12"/>
      <c r="I31" s="12"/>
      <c r="J31" s="12"/>
      <c r="K31" s="8"/>
      <c r="L31" s="12"/>
      <c r="M31" s="8"/>
      <c r="N31" s="8"/>
      <c r="O31" s="8">
        <v>1655.73</v>
      </c>
      <c r="P31" s="35">
        <v>8917500.5099999998</v>
      </c>
      <c r="Q31" s="16"/>
      <c r="R31" s="16"/>
      <c r="S31" s="16"/>
      <c r="T31" s="12"/>
      <c r="U31" s="8"/>
      <c r="V31" s="8"/>
      <c r="W31" s="8"/>
      <c r="X31" s="8"/>
      <c r="Y31" s="8"/>
      <c r="Z31" s="35">
        <v>698453.14</v>
      </c>
      <c r="AA31" s="12"/>
    </row>
    <row r="32" spans="1:27" s="72" customFormat="1" x14ac:dyDescent="0.3">
      <c r="A32" s="94" t="s">
        <v>109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s="72" customFormat="1" x14ac:dyDescent="0.3">
      <c r="A33" s="58"/>
      <c r="B33" s="58" t="s">
        <v>111</v>
      </c>
      <c r="C33" s="71">
        <f>SUM(C34:C39)</f>
        <v>13252609.1</v>
      </c>
      <c r="D33" s="31">
        <f>SUM(D34:D39)</f>
        <v>7003923.0499999998</v>
      </c>
      <c r="E33" s="31">
        <v>0</v>
      </c>
      <c r="F33" s="71">
        <f>SUM(F34:F39)</f>
        <v>3694993.76</v>
      </c>
      <c r="G33" s="16">
        <v>0</v>
      </c>
      <c r="H33" s="31">
        <f>SUM(H34:H39)</f>
        <v>2403378.52</v>
      </c>
      <c r="I33" s="31">
        <f>SUM(I34:I39)</f>
        <v>0</v>
      </c>
      <c r="J33" s="71">
        <f>SUM(J34:J39)</f>
        <v>905550.77</v>
      </c>
      <c r="K33" s="16">
        <v>0</v>
      </c>
      <c r="L33" s="31">
        <f>SUM(L35:L39)</f>
        <v>0</v>
      </c>
      <c r="M33" s="16">
        <v>0</v>
      </c>
      <c r="N33" s="16">
        <v>0</v>
      </c>
      <c r="O33" s="16">
        <v>1749.75</v>
      </c>
      <c r="P33" s="31">
        <v>5386329.6100000003</v>
      </c>
      <c r="Q33" s="16">
        <v>0</v>
      </c>
      <c r="R33" s="16">
        <v>0</v>
      </c>
      <c r="S33" s="16">
        <v>0</v>
      </c>
      <c r="T33" s="31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31">
        <f>SUM(Z34:Z39)</f>
        <v>865356.44000000006</v>
      </c>
      <c r="AA33" s="31">
        <f>SUM(AA34:AA39)</f>
        <v>0</v>
      </c>
    </row>
    <row r="34" spans="1:27" s="72" customFormat="1" x14ac:dyDescent="0.3">
      <c r="A34" s="11">
        <v>1</v>
      </c>
      <c r="B34" s="6" t="s">
        <v>101</v>
      </c>
      <c r="C34" s="14">
        <f>D34+L34+N34+P34+R34+T34+V34+X34+Z34+AA34</f>
        <v>1399901.99</v>
      </c>
      <c r="D34" s="12">
        <f t="shared" ref="D34:D39" si="0">F34+H34+J34</f>
        <v>0</v>
      </c>
      <c r="E34" s="12"/>
      <c r="F34" s="14"/>
      <c r="G34" s="8"/>
      <c r="H34" s="12"/>
      <c r="I34" s="12"/>
      <c r="J34" s="14"/>
      <c r="K34" s="8"/>
      <c r="L34" s="12"/>
      <c r="M34" s="8"/>
      <c r="N34" s="8"/>
      <c r="O34" s="8">
        <v>339.78</v>
      </c>
      <c r="P34" s="12">
        <v>1331462.71</v>
      </c>
      <c r="Q34" s="8"/>
      <c r="R34" s="8"/>
      <c r="S34" s="8"/>
      <c r="T34" s="12"/>
      <c r="U34" s="8"/>
      <c r="V34" s="8"/>
      <c r="W34" s="8"/>
      <c r="X34" s="8"/>
      <c r="Y34" s="8"/>
      <c r="Z34" s="12">
        <v>68439.28</v>
      </c>
      <c r="AA34" s="12"/>
    </row>
    <row r="35" spans="1:27" s="72" customFormat="1" x14ac:dyDescent="0.3">
      <c r="A35" s="11">
        <v>2</v>
      </c>
      <c r="B35" s="6" t="s">
        <v>102</v>
      </c>
      <c r="C35" s="14">
        <v>1901987.8</v>
      </c>
      <c r="D35" s="12">
        <f t="shared" si="0"/>
        <v>0</v>
      </c>
      <c r="E35" s="12"/>
      <c r="F35" s="14"/>
      <c r="G35" s="8"/>
      <c r="H35" s="12"/>
      <c r="I35" s="12"/>
      <c r="J35" s="14"/>
      <c r="K35" s="8"/>
      <c r="L35" s="12"/>
      <c r="M35" s="8"/>
      <c r="N35" s="8"/>
      <c r="O35" s="8">
        <v>457.35</v>
      </c>
      <c r="P35" s="12">
        <v>1796696.6</v>
      </c>
      <c r="Q35" s="8"/>
      <c r="R35" s="8"/>
      <c r="S35" s="8"/>
      <c r="T35" s="12"/>
      <c r="U35" s="8"/>
      <c r="V35" s="8"/>
      <c r="W35" s="8"/>
      <c r="X35" s="8"/>
      <c r="Y35" s="8"/>
      <c r="Z35" s="12">
        <v>105291.2</v>
      </c>
      <c r="AA35" s="12"/>
    </row>
    <row r="36" spans="1:27" s="72" customFormat="1" x14ac:dyDescent="0.3">
      <c r="A36" s="11">
        <v>3</v>
      </c>
      <c r="B36" s="6" t="s">
        <v>103</v>
      </c>
      <c r="C36" s="14">
        <v>2521397.5699999998</v>
      </c>
      <c r="D36" s="12">
        <f t="shared" si="0"/>
        <v>2338256.29</v>
      </c>
      <c r="E36" s="12"/>
      <c r="F36" s="14"/>
      <c r="G36" s="8"/>
      <c r="H36" s="12">
        <v>1432705.52</v>
      </c>
      <c r="I36" s="12"/>
      <c r="J36" s="14">
        <v>905550.77</v>
      </c>
      <c r="K36" s="8"/>
      <c r="L36" s="66"/>
      <c r="M36" s="8"/>
      <c r="N36" s="8"/>
      <c r="O36" s="8"/>
      <c r="P36" s="12"/>
      <c r="Q36" s="8"/>
      <c r="R36" s="8"/>
      <c r="S36" s="8"/>
      <c r="T36" s="12"/>
      <c r="U36" s="8"/>
      <c r="V36" s="8"/>
      <c r="W36" s="8"/>
      <c r="X36" s="8"/>
      <c r="Y36" s="8"/>
      <c r="Z36" s="12">
        <v>183141.28</v>
      </c>
      <c r="AA36" s="12"/>
    </row>
    <row r="37" spans="1:27" s="72" customFormat="1" x14ac:dyDescent="0.3">
      <c r="A37" s="11">
        <v>4</v>
      </c>
      <c r="B37" s="6" t="s">
        <v>104</v>
      </c>
      <c r="C37" s="14">
        <v>1046699.87</v>
      </c>
      <c r="D37" s="12">
        <f t="shared" si="0"/>
        <v>970673</v>
      </c>
      <c r="E37" s="12"/>
      <c r="F37" s="14"/>
      <c r="G37" s="8"/>
      <c r="H37" s="12">
        <v>970673</v>
      </c>
      <c r="I37" s="12"/>
      <c r="J37" s="14"/>
      <c r="K37" s="8"/>
      <c r="L37" s="66"/>
      <c r="M37" s="8"/>
      <c r="N37" s="8"/>
      <c r="O37" s="8"/>
      <c r="P37" s="12"/>
      <c r="Q37" s="8"/>
      <c r="R37" s="8"/>
      <c r="S37" s="8"/>
      <c r="T37" s="12"/>
      <c r="U37" s="8"/>
      <c r="V37" s="8"/>
      <c r="W37" s="8"/>
      <c r="X37" s="8"/>
      <c r="Y37" s="8"/>
      <c r="Z37" s="12">
        <v>76026.87</v>
      </c>
      <c r="AA37" s="12"/>
    </row>
    <row r="38" spans="1:27" s="72" customFormat="1" x14ac:dyDescent="0.3">
      <c r="A38" s="92">
        <v>5</v>
      </c>
      <c r="B38" s="6" t="s">
        <v>126</v>
      </c>
      <c r="C38" s="14">
        <f>D38+Z38</f>
        <v>3984399.9699999997</v>
      </c>
      <c r="D38" s="12">
        <v>3694993.76</v>
      </c>
      <c r="E38" s="12"/>
      <c r="F38" s="14">
        <v>3694993.76</v>
      </c>
      <c r="G38" s="8"/>
      <c r="H38" s="12"/>
      <c r="I38" s="12"/>
      <c r="J38" s="14"/>
      <c r="K38" s="8"/>
      <c r="L38" s="66"/>
      <c r="M38" s="8"/>
      <c r="N38" s="8"/>
      <c r="O38" s="8"/>
      <c r="P38" s="12"/>
      <c r="Q38" s="8"/>
      <c r="R38" s="8"/>
      <c r="S38" s="8"/>
      <c r="T38" s="12"/>
      <c r="U38" s="8"/>
      <c r="V38" s="8"/>
      <c r="W38" s="8"/>
      <c r="X38" s="8"/>
      <c r="Y38" s="8"/>
      <c r="Z38" s="12">
        <v>289406.21000000002</v>
      </c>
      <c r="AA38" s="12"/>
    </row>
    <row r="39" spans="1:27" s="72" customFormat="1" x14ac:dyDescent="0.3">
      <c r="A39" s="11">
        <v>6</v>
      </c>
      <c r="B39" s="6" t="s">
        <v>122</v>
      </c>
      <c r="C39" s="14">
        <v>2398221.9</v>
      </c>
      <c r="D39" s="12">
        <f t="shared" si="0"/>
        <v>0</v>
      </c>
      <c r="E39" s="12"/>
      <c r="F39" s="14"/>
      <c r="G39" s="8"/>
      <c r="H39" s="12"/>
      <c r="I39" s="12"/>
      <c r="J39" s="14"/>
      <c r="K39" s="8"/>
      <c r="L39" s="66"/>
      <c r="M39" s="8"/>
      <c r="N39" s="8"/>
      <c r="O39" s="8">
        <v>952.62</v>
      </c>
      <c r="P39" s="12">
        <v>2255170.2999999998</v>
      </c>
      <c r="Q39" s="8"/>
      <c r="R39" s="8"/>
      <c r="S39" s="8"/>
      <c r="T39" s="12"/>
      <c r="U39" s="8"/>
      <c r="V39" s="8"/>
      <c r="W39" s="8"/>
      <c r="X39" s="8"/>
      <c r="Y39" s="8"/>
      <c r="Z39" s="12">
        <v>143051.6</v>
      </c>
      <c r="AA39" s="12"/>
    </row>
    <row r="40" spans="1:27" s="72" customFormat="1" x14ac:dyDescent="0.3">
      <c r="A40" s="94" t="s">
        <v>110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</row>
    <row r="41" spans="1:27" s="72" customFormat="1" x14ac:dyDescent="0.3">
      <c r="A41" s="94" t="s">
        <v>29</v>
      </c>
      <c r="B41" s="94"/>
      <c r="C41" s="31">
        <f>SUM(C42:C43)</f>
        <v>3261966.87</v>
      </c>
      <c r="D41" s="31">
        <f>D42</f>
        <v>426839</v>
      </c>
      <c r="E41" s="12">
        <v>0</v>
      </c>
      <c r="F41" s="67">
        <f>SUM(F46:F51)</f>
        <v>0</v>
      </c>
      <c r="G41" s="16">
        <v>0</v>
      </c>
      <c r="H41" s="31">
        <v>261490</v>
      </c>
      <c r="I41" s="31">
        <v>0</v>
      </c>
      <c r="J41" s="67">
        <v>165349</v>
      </c>
      <c r="K41" s="16">
        <v>0</v>
      </c>
      <c r="L41" s="31">
        <v>0</v>
      </c>
      <c r="M41" s="16">
        <v>0</v>
      </c>
      <c r="N41" s="16">
        <v>0</v>
      </c>
      <c r="O41" s="16">
        <v>775.3</v>
      </c>
      <c r="P41" s="31">
        <v>2598195.75</v>
      </c>
      <c r="Q41" s="16">
        <v>0</v>
      </c>
      <c r="R41" s="16">
        <v>0</v>
      </c>
      <c r="S41" s="16">
        <v>0</v>
      </c>
      <c r="T41" s="31"/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31">
        <f>SUM(Z42:Z43)</f>
        <v>236932.12</v>
      </c>
      <c r="AA41" s="31">
        <v>0</v>
      </c>
    </row>
    <row r="42" spans="1:27" s="72" customFormat="1" x14ac:dyDescent="0.3">
      <c r="A42" s="11">
        <v>1</v>
      </c>
      <c r="B42" s="6" t="s">
        <v>105</v>
      </c>
      <c r="C42" s="14">
        <v>460270.38</v>
      </c>
      <c r="D42" s="12">
        <f>H42+J42</f>
        <v>426839</v>
      </c>
      <c r="E42" s="66"/>
      <c r="F42" s="14"/>
      <c r="G42" s="8"/>
      <c r="H42" s="12">
        <v>261490</v>
      </c>
      <c r="I42" s="12"/>
      <c r="J42" s="14">
        <v>165349</v>
      </c>
      <c r="K42" s="8"/>
      <c r="L42" s="66"/>
      <c r="M42" s="8"/>
      <c r="N42" s="8"/>
      <c r="O42" s="8"/>
      <c r="P42" s="12"/>
      <c r="Q42" s="8"/>
      <c r="R42" s="8"/>
      <c r="S42" s="8"/>
      <c r="T42" s="12"/>
      <c r="U42" s="8"/>
      <c r="V42" s="8"/>
      <c r="W42" s="8"/>
      <c r="X42" s="8"/>
      <c r="Y42" s="8"/>
      <c r="Z42" s="12">
        <v>33431.379999999997</v>
      </c>
      <c r="AA42" s="12"/>
    </row>
    <row r="43" spans="1:27" s="72" customFormat="1" x14ac:dyDescent="0.3">
      <c r="A43" s="11">
        <v>2</v>
      </c>
      <c r="B43" s="6" t="s">
        <v>92</v>
      </c>
      <c r="C43" s="12">
        <v>2801696.49</v>
      </c>
      <c r="D43" s="12">
        <v>0</v>
      </c>
      <c r="E43" s="12"/>
      <c r="F43" s="12"/>
      <c r="G43" s="8"/>
      <c r="H43" s="12"/>
      <c r="I43" s="12"/>
      <c r="J43" s="12"/>
      <c r="K43" s="8"/>
      <c r="L43" s="12"/>
      <c r="M43" s="8"/>
      <c r="N43" s="8"/>
      <c r="O43" s="8">
        <v>775.3</v>
      </c>
      <c r="P43" s="12">
        <v>2598195.75</v>
      </c>
      <c r="Q43" s="8"/>
      <c r="R43" s="8"/>
      <c r="S43" s="8"/>
      <c r="T43" s="12"/>
      <c r="U43" s="8"/>
      <c r="V43" s="8"/>
      <c r="W43" s="8"/>
      <c r="X43" s="8"/>
      <c r="Y43" s="8"/>
      <c r="Z43" s="12">
        <v>203500.74</v>
      </c>
      <c r="AA43" s="12"/>
    </row>
    <row r="44" spans="1:27" s="72" customFormat="1" x14ac:dyDescent="0.3">
      <c r="A44" s="94" t="s">
        <v>112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77" customFormat="1" x14ac:dyDescent="0.3">
      <c r="A45" s="74"/>
      <c r="B45" s="74" t="s">
        <v>111</v>
      </c>
      <c r="C45" s="75">
        <f>SUM(C46:C47)</f>
        <v>5679007.8399999999</v>
      </c>
      <c r="D45" s="31">
        <v>0</v>
      </c>
      <c r="E45" s="75">
        <v>0</v>
      </c>
      <c r="F45" s="75">
        <v>0</v>
      </c>
      <c r="G45" s="76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6">
        <v>0</v>
      </c>
      <c r="N45" s="76">
        <v>0</v>
      </c>
      <c r="O45" s="76">
        <v>1332</v>
      </c>
      <c r="P45" s="75">
        <f>SUM(P46:P47)</f>
        <v>5266514.08</v>
      </c>
      <c r="Q45" s="76">
        <v>0</v>
      </c>
      <c r="R45" s="76">
        <v>0</v>
      </c>
      <c r="S45" s="76">
        <v>0</v>
      </c>
      <c r="T45" s="31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5">
        <f>SUM(Z46:Z47)</f>
        <v>412493.76</v>
      </c>
      <c r="AA45" s="75">
        <f>SUM(AA46:AA47)</f>
        <v>0</v>
      </c>
    </row>
    <row r="46" spans="1:27" s="72" customFormat="1" x14ac:dyDescent="0.3">
      <c r="A46" s="11">
        <v>1</v>
      </c>
      <c r="B46" s="6" t="s">
        <v>106</v>
      </c>
      <c r="C46" s="66">
        <v>4007708.24</v>
      </c>
      <c r="D46" s="12">
        <v>0</v>
      </c>
      <c r="E46" s="12"/>
      <c r="F46" s="66"/>
      <c r="G46" s="8"/>
      <c r="H46" s="12"/>
      <c r="I46" s="12"/>
      <c r="J46" s="66"/>
      <c r="K46" s="8"/>
      <c r="L46" s="12"/>
      <c r="M46" s="8"/>
      <c r="N46" s="8"/>
      <c r="O46" s="8">
        <v>940</v>
      </c>
      <c r="P46" s="12">
        <v>3716609.04</v>
      </c>
      <c r="Q46" s="8"/>
      <c r="R46" s="8"/>
      <c r="S46" s="8"/>
      <c r="T46" s="66"/>
      <c r="U46" s="8"/>
      <c r="V46" s="8"/>
      <c r="W46" s="8"/>
      <c r="X46" s="8"/>
      <c r="Y46" s="8"/>
      <c r="Z46" s="78">
        <v>291099.2</v>
      </c>
      <c r="AA46" s="12"/>
    </row>
    <row r="47" spans="1:27" s="72" customFormat="1" x14ac:dyDescent="0.3">
      <c r="A47" s="11">
        <v>2</v>
      </c>
      <c r="B47" s="6" t="s">
        <v>107</v>
      </c>
      <c r="C47" s="66">
        <v>1671299.6</v>
      </c>
      <c r="D47" s="12">
        <v>0</v>
      </c>
      <c r="E47" s="12"/>
      <c r="F47" s="66"/>
      <c r="G47" s="8"/>
      <c r="H47" s="12"/>
      <c r="I47" s="12"/>
      <c r="J47" s="66"/>
      <c r="K47" s="8"/>
      <c r="L47" s="12"/>
      <c r="M47" s="8"/>
      <c r="N47" s="8"/>
      <c r="O47" s="8">
        <v>392</v>
      </c>
      <c r="P47" s="12">
        <v>1549905.04</v>
      </c>
      <c r="Q47" s="8"/>
      <c r="R47" s="8"/>
      <c r="S47" s="8"/>
      <c r="T47" s="12"/>
      <c r="U47" s="8"/>
      <c r="V47" s="8"/>
      <c r="W47" s="8"/>
      <c r="X47" s="8"/>
      <c r="Y47" s="8"/>
      <c r="Z47" s="12">
        <v>121394.56</v>
      </c>
      <c r="AA47" s="12"/>
    </row>
    <row r="48" spans="1:27" s="72" customFormat="1" x14ac:dyDescent="0.3">
      <c r="A48" s="109" t="s">
        <v>113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</row>
    <row r="49" spans="1:27" s="79" customFormat="1" x14ac:dyDescent="0.3">
      <c r="A49" s="74"/>
      <c r="B49" s="74" t="s">
        <v>111</v>
      </c>
      <c r="C49" s="75">
        <f>SUM(C50:C51)</f>
        <v>15689388.73</v>
      </c>
      <c r="D49" s="31">
        <v>0</v>
      </c>
      <c r="E49" s="75">
        <v>0</v>
      </c>
      <c r="F49" s="75">
        <v>0</v>
      </c>
      <c r="G49" s="76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6">
        <v>0</v>
      </c>
      <c r="N49" s="76">
        <v>0</v>
      </c>
      <c r="O49" s="16">
        <v>878.49</v>
      </c>
      <c r="P49" s="31">
        <v>3980377.05</v>
      </c>
      <c r="Q49" s="76">
        <v>0</v>
      </c>
      <c r="R49" s="76">
        <v>0</v>
      </c>
      <c r="S49" s="16">
        <v>3787.69</v>
      </c>
      <c r="T49" s="31">
        <v>10569415.619999999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5">
        <f>SUM(Z50:Z51)</f>
        <v>1139576.06</v>
      </c>
      <c r="AA49" s="75">
        <f>SUM(AA50:AA51)</f>
        <v>0</v>
      </c>
    </row>
    <row r="50" spans="1:27" s="72" customFormat="1" x14ac:dyDescent="0.3">
      <c r="A50" s="11">
        <v>1</v>
      </c>
      <c r="B50" s="6" t="s">
        <v>84</v>
      </c>
      <c r="C50" s="12">
        <v>11397253.15</v>
      </c>
      <c r="D50" s="12">
        <v>0</v>
      </c>
      <c r="E50" s="12"/>
      <c r="F50" s="12"/>
      <c r="G50" s="8"/>
      <c r="H50" s="12"/>
      <c r="I50" s="12"/>
      <c r="J50" s="12"/>
      <c r="K50" s="8"/>
      <c r="L50" s="12"/>
      <c r="M50" s="8"/>
      <c r="N50" s="8"/>
      <c r="O50" s="8"/>
      <c r="P50" s="12"/>
      <c r="Q50" s="8"/>
      <c r="R50" s="8"/>
      <c r="S50" s="8">
        <v>3787.69</v>
      </c>
      <c r="T50" s="12">
        <v>10569415.619999999</v>
      </c>
      <c r="U50" s="8"/>
      <c r="V50" s="8"/>
      <c r="W50" s="8"/>
      <c r="X50" s="8"/>
      <c r="Y50" s="8"/>
      <c r="Z50" s="12">
        <v>827817.53</v>
      </c>
      <c r="AA50" s="12"/>
    </row>
    <row r="51" spans="1:27" s="72" customFormat="1" x14ac:dyDescent="0.3">
      <c r="A51" s="44">
        <v>2</v>
      </c>
      <c r="B51" s="6" t="s">
        <v>108</v>
      </c>
      <c r="C51" s="12">
        <v>4292135.58</v>
      </c>
      <c r="D51" s="12">
        <v>0</v>
      </c>
      <c r="E51" s="12"/>
      <c r="F51" s="66"/>
      <c r="G51" s="8"/>
      <c r="H51" s="12"/>
      <c r="I51" s="12"/>
      <c r="J51" s="66"/>
      <c r="K51" s="8"/>
      <c r="L51" s="12"/>
      <c r="M51" s="8"/>
      <c r="N51" s="8"/>
      <c r="O51" s="8">
        <v>878.49</v>
      </c>
      <c r="P51" s="12">
        <v>3980377.05</v>
      </c>
      <c r="Q51" s="8"/>
      <c r="R51" s="8"/>
      <c r="S51" s="8"/>
      <c r="T51" s="12"/>
      <c r="U51" s="8"/>
      <c r="V51" s="8"/>
      <c r="W51" s="8"/>
      <c r="X51" s="8"/>
      <c r="Y51" s="8"/>
      <c r="Z51" s="12">
        <v>311758.53000000003</v>
      </c>
      <c r="AA51" s="12"/>
    </row>
    <row r="52" spans="1:27" s="72" customFormat="1" x14ac:dyDescent="0.3">
      <c r="A52" s="68"/>
      <c r="B52" s="80"/>
      <c r="C52" s="69"/>
      <c r="D52" s="69"/>
      <c r="E52" s="69"/>
      <c r="F52" s="70"/>
      <c r="G52" s="63"/>
      <c r="H52" s="69"/>
      <c r="I52" s="69"/>
      <c r="J52" s="70"/>
      <c r="K52" s="63"/>
      <c r="L52" s="69"/>
      <c r="M52" s="63"/>
      <c r="N52" s="63"/>
      <c r="O52" s="63"/>
      <c r="P52" s="69"/>
      <c r="Q52" s="63"/>
      <c r="R52" s="63"/>
      <c r="S52" s="63"/>
      <c r="T52" s="69"/>
      <c r="U52" s="63"/>
      <c r="V52" s="63"/>
      <c r="W52" s="63"/>
      <c r="X52" s="63"/>
      <c r="Y52" s="63"/>
      <c r="Z52" s="69"/>
      <c r="AA52" s="69"/>
    </row>
    <row r="53" spans="1:27" x14ac:dyDescent="0.3">
      <c r="A53" s="108" t="s">
        <v>64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</row>
    <row r="54" spans="1:27" ht="29.25" customHeight="1" x14ac:dyDescent="0.3">
      <c r="A54" s="108" t="s">
        <v>65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spans="1:27" ht="18" customHeight="1" x14ac:dyDescent="0.3">
      <c r="A55" s="108" t="s">
        <v>66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spans="1:27" ht="68.25" customHeight="1" x14ac:dyDescent="0.3">
      <c r="A56" s="106" t="s">
        <v>67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</sheetData>
  <mergeCells count="31">
    <mergeCell ref="A56:Y56"/>
    <mergeCell ref="A25:AA25"/>
    <mergeCell ref="A8:AA8"/>
    <mergeCell ref="A9:B9"/>
    <mergeCell ref="A19:AA19"/>
    <mergeCell ref="A40:AA40"/>
    <mergeCell ref="A41:B41"/>
    <mergeCell ref="A53:Y53"/>
    <mergeCell ref="A54:Y54"/>
    <mergeCell ref="A55:Y55"/>
    <mergeCell ref="A20:B20"/>
    <mergeCell ref="A26:B26"/>
    <mergeCell ref="A32:AA32"/>
    <mergeCell ref="A48:AA48"/>
    <mergeCell ref="A44:AA44"/>
    <mergeCell ref="A3:A6"/>
    <mergeCell ref="B3:B6"/>
    <mergeCell ref="C3:C5"/>
    <mergeCell ref="D3:AA3"/>
    <mergeCell ref="D4:J4"/>
    <mergeCell ref="K4:L5"/>
    <mergeCell ref="M4:N5"/>
    <mergeCell ref="O4:P5"/>
    <mergeCell ref="Q4:R5"/>
    <mergeCell ref="S4:V4"/>
    <mergeCell ref="W4:X5"/>
    <mergeCell ref="Y4:Y5"/>
    <mergeCell ref="Z4:Z5"/>
    <mergeCell ref="AA4:AA5"/>
    <mergeCell ref="S5:T5"/>
    <mergeCell ref="U5:V5"/>
  </mergeCells>
  <hyperlinks>
    <hyperlink ref="K4" location="sub_152" display="sub_152"/>
    <hyperlink ref="Y4" location="sub_153" display="sub_153"/>
    <hyperlink ref="Z4" location="sub_1000" display="sub_1000"/>
    <hyperlink ref="F5" location="sub_151" display="sub_151"/>
    <hyperlink ref="A56" r:id="rId1" display="http://internet.garant.ru/document/redirect/12138258/3"/>
  </hyperlinks>
  <pageMargins left="0.25" right="0.25" top="0.75" bottom="0.75" header="0.3" footer="0.3"/>
  <pageSetup paperSize="9" scale="42" fitToHeight="0" orientation="landscape" r:id="rId2"/>
  <colBreaks count="1" manualBreakCount="1">
    <brk id="27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F13" sqref="F13"/>
    </sheetView>
  </sheetViews>
  <sheetFormatPr defaultColWidth="9.109375" defaultRowHeight="15.6" x14ac:dyDescent="0.3"/>
  <cols>
    <col min="1" max="1" width="9.109375" style="37"/>
    <col min="2" max="2" width="36" style="37" customWidth="1"/>
    <col min="3" max="3" width="19.44140625" style="41" customWidth="1"/>
    <col min="4" max="4" width="20.44140625" style="41" customWidth="1"/>
    <col min="5" max="5" width="16.33203125" style="41" customWidth="1"/>
    <col min="6" max="6" width="37.5546875" style="39" customWidth="1"/>
    <col min="7" max="7" width="0.109375" style="37" customWidth="1"/>
    <col min="8" max="16384" width="9.109375" style="37"/>
  </cols>
  <sheetData>
    <row r="1" spans="1:7" s="38" customFormat="1" x14ac:dyDescent="0.3">
      <c r="A1" s="111" t="s">
        <v>70</v>
      </c>
      <c r="B1" s="111"/>
      <c r="C1" s="111"/>
      <c r="D1" s="111"/>
      <c r="E1" s="111"/>
      <c r="F1" s="111"/>
    </row>
    <row r="2" spans="1:7" x14ac:dyDescent="0.3">
      <c r="A2" s="52"/>
      <c r="B2" s="52"/>
      <c r="C2" s="53"/>
      <c r="D2" s="54"/>
      <c r="E2" s="54"/>
      <c r="F2" s="55"/>
    </row>
    <row r="3" spans="1:7" ht="121.5" customHeight="1" x14ac:dyDescent="0.3">
      <c r="A3" s="93" t="s">
        <v>0</v>
      </c>
      <c r="B3" s="110" t="s">
        <v>120</v>
      </c>
      <c r="C3" s="56" t="s">
        <v>6</v>
      </c>
      <c r="D3" s="56" t="s">
        <v>8</v>
      </c>
      <c r="E3" s="56" t="s">
        <v>69</v>
      </c>
      <c r="F3" s="57" t="s">
        <v>9</v>
      </c>
      <c r="G3" s="49"/>
    </row>
    <row r="4" spans="1:7" x14ac:dyDescent="0.3">
      <c r="A4" s="93"/>
      <c r="B4" s="110"/>
      <c r="C4" s="56" t="s">
        <v>24</v>
      </c>
      <c r="D4" s="56" t="s">
        <v>25</v>
      </c>
      <c r="E4" s="56" t="s">
        <v>62</v>
      </c>
      <c r="F4" s="57" t="s">
        <v>26</v>
      </c>
      <c r="G4" s="50"/>
    </row>
    <row r="5" spans="1:7" x14ac:dyDescent="0.3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0"/>
    </row>
    <row r="6" spans="1:7" s="38" customFormat="1" ht="22.5" customHeight="1" x14ac:dyDescent="0.3">
      <c r="A6" s="98" t="s">
        <v>34</v>
      </c>
      <c r="B6" s="98"/>
      <c r="C6" s="98"/>
      <c r="D6" s="98"/>
      <c r="E6" s="98"/>
      <c r="F6" s="98"/>
      <c r="G6" s="51"/>
    </row>
    <row r="7" spans="1:7" s="89" customFormat="1" ht="22.5" customHeight="1" x14ac:dyDescent="0.3">
      <c r="A7" s="11" t="s">
        <v>29</v>
      </c>
      <c r="B7" s="44" t="s">
        <v>119</v>
      </c>
      <c r="C7" s="11">
        <v>28307.9</v>
      </c>
      <c r="D7" s="11">
        <v>880</v>
      </c>
      <c r="E7" s="11">
        <v>9</v>
      </c>
      <c r="F7" s="40">
        <v>61066312.700000003</v>
      </c>
      <c r="G7" s="80"/>
    </row>
    <row r="8" spans="1:7" s="38" customFormat="1" ht="21.75" customHeight="1" x14ac:dyDescent="0.3">
      <c r="A8" s="98" t="s">
        <v>35</v>
      </c>
      <c r="B8" s="98"/>
      <c r="C8" s="98"/>
      <c r="D8" s="98"/>
      <c r="E8" s="98"/>
      <c r="F8" s="98"/>
      <c r="G8" s="51"/>
    </row>
    <row r="9" spans="1:7" ht="21.75" customHeight="1" x14ac:dyDescent="0.3">
      <c r="A9" s="56" t="s">
        <v>29</v>
      </c>
      <c r="B9" s="59" t="s">
        <v>119</v>
      </c>
      <c r="C9" s="91">
        <f>'Раздел I'!$H$37</f>
        <v>15645.9</v>
      </c>
      <c r="D9" s="56">
        <v>517</v>
      </c>
      <c r="E9" s="56">
        <v>5</v>
      </c>
      <c r="F9" s="57">
        <f>'Раздел II'!$C$20</f>
        <v>32177893.100000001</v>
      </c>
      <c r="G9" s="50"/>
    </row>
    <row r="10" spans="1:7" s="38" customFormat="1" x14ac:dyDescent="0.3">
      <c r="A10" s="98" t="s">
        <v>36</v>
      </c>
      <c r="B10" s="98"/>
      <c r="C10" s="98"/>
      <c r="D10" s="98"/>
      <c r="E10" s="98"/>
      <c r="F10" s="98"/>
      <c r="G10" s="51"/>
    </row>
    <row r="11" spans="1:7" x14ac:dyDescent="0.3">
      <c r="A11" s="56" t="s">
        <v>29</v>
      </c>
      <c r="B11" s="59" t="s">
        <v>119</v>
      </c>
      <c r="C11" s="56">
        <v>13807.21</v>
      </c>
      <c r="D11" s="56">
        <v>451</v>
      </c>
      <c r="E11" s="56">
        <v>5</v>
      </c>
      <c r="F11" s="40">
        <v>29816233.870000001</v>
      </c>
      <c r="G11" s="50"/>
    </row>
    <row r="12" spans="1:7" s="38" customFormat="1" ht="24" customHeight="1" x14ac:dyDescent="0.3">
      <c r="A12" s="98" t="s">
        <v>95</v>
      </c>
      <c r="B12" s="98"/>
      <c r="C12" s="98"/>
      <c r="D12" s="98"/>
      <c r="E12" s="98"/>
      <c r="F12" s="98"/>
      <c r="G12" s="51"/>
    </row>
    <row r="13" spans="1:7" s="89" customFormat="1" x14ac:dyDescent="0.3">
      <c r="A13" s="11" t="s">
        <v>29</v>
      </c>
      <c r="B13" s="42" t="s">
        <v>119</v>
      </c>
      <c r="C13" s="11">
        <v>8192.7000000000007</v>
      </c>
      <c r="D13" s="11">
        <v>279</v>
      </c>
      <c r="E13" s="11">
        <v>6</v>
      </c>
      <c r="F13" s="40">
        <f>'Раздел II'!C33</f>
        <v>13252609.1</v>
      </c>
      <c r="G13" s="80"/>
    </row>
    <row r="14" spans="1:7" s="38" customFormat="1" ht="24" customHeight="1" x14ac:dyDescent="0.3">
      <c r="A14" s="98" t="s">
        <v>116</v>
      </c>
      <c r="B14" s="98"/>
      <c r="C14" s="98"/>
      <c r="D14" s="98"/>
      <c r="E14" s="98"/>
      <c r="F14" s="98"/>
      <c r="G14" s="51"/>
    </row>
    <row r="15" spans="1:7" x14ac:dyDescent="0.3">
      <c r="A15" s="56" t="s">
        <v>29</v>
      </c>
      <c r="B15" s="43" t="s">
        <v>119</v>
      </c>
      <c r="C15" s="56">
        <v>3210.2</v>
      </c>
      <c r="D15" s="56">
        <v>128</v>
      </c>
      <c r="E15" s="56">
        <v>2</v>
      </c>
      <c r="F15" s="57">
        <v>3261966.87</v>
      </c>
      <c r="G15" s="50"/>
    </row>
    <row r="16" spans="1:7" s="38" customFormat="1" ht="24" customHeight="1" x14ac:dyDescent="0.3">
      <c r="A16" s="98" t="s">
        <v>117</v>
      </c>
      <c r="B16" s="98"/>
      <c r="C16" s="98"/>
      <c r="D16" s="98"/>
      <c r="E16" s="98"/>
      <c r="F16" s="98"/>
      <c r="G16" s="51"/>
    </row>
    <row r="17" spans="1:7" x14ac:dyDescent="0.3">
      <c r="A17" s="56" t="s">
        <v>29</v>
      </c>
      <c r="B17" s="43" t="s">
        <v>119</v>
      </c>
      <c r="C17" s="56">
        <v>2377.8000000000002</v>
      </c>
      <c r="D17" s="56">
        <v>51</v>
      </c>
      <c r="E17" s="56">
        <v>2</v>
      </c>
      <c r="F17" s="57">
        <v>5679007.8399999999</v>
      </c>
      <c r="G17" s="50"/>
    </row>
    <row r="18" spans="1:7" s="38" customFormat="1" ht="24" customHeight="1" x14ac:dyDescent="0.3">
      <c r="A18" s="98" t="s">
        <v>118</v>
      </c>
      <c r="B18" s="98"/>
      <c r="C18" s="98"/>
      <c r="D18" s="98"/>
      <c r="E18" s="98"/>
      <c r="F18" s="98"/>
      <c r="G18" s="51"/>
    </row>
    <row r="19" spans="1:7" x14ac:dyDescent="0.3">
      <c r="A19" s="56" t="s">
        <v>29</v>
      </c>
      <c r="B19" s="43" t="s">
        <v>119</v>
      </c>
      <c r="C19" s="56">
        <v>8481.2999999999993</v>
      </c>
      <c r="D19" s="56">
        <v>284</v>
      </c>
      <c r="E19" s="56">
        <v>2</v>
      </c>
      <c r="F19" s="57">
        <v>15689388.73</v>
      </c>
      <c r="G19" s="50"/>
    </row>
  </sheetData>
  <mergeCells count="10">
    <mergeCell ref="A3:A4"/>
    <mergeCell ref="B3:B4"/>
    <mergeCell ref="A6:F6"/>
    <mergeCell ref="A8:F8"/>
    <mergeCell ref="A1:F1"/>
    <mergeCell ref="A14:F14"/>
    <mergeCell ref="A16:F16"/>
    <mergeCell ref="A18:F18"/>
    <mergeCell ref="A12:F12"/>
    <mergeCell ref="A10:F10"/>
  </mergeCells>
  <pageMargins left="0.23622047244094491" right="0.23622047244094491" top="0.74803149606299213" bottom="0.74803149606299213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I</vt:lpstr>
      <vt:lpstr>Раздел II</vt:lpstr>
      <vt:lpstr>Раздел III</vt:lpstr>
      <vt:lpstr>'Раздел II'!sub_151</vt:lpstr>
      <vt:lpstr>'Раздел II'!sub_153</vt:lpstr>
      <vt:lpstr>'Раздел II'!sub_154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Костоусова</dc:creator>
  <cp:lastModifiedBy>Пользователь</cp:lastModifiedBy>
  <cp:lastPrinted>2023-12-11T05:23:34Z</cp:lastPrinted>
  <dcterms:created xsi:type="dcterms:W3CDTF">2015-06-05T18:19:34Z</dcterms:created>
  <dcterms:modified xsi:type="dcterms:W3CDTF">2023-12-11T05:23:38Z</dcterms:modified>
</cp:coreProperties>
</file>