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Изменения декабрь 2023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I34" i="1" l="1"/>
  <c r="AI33" i="1"/>
  <c r="AC18" i="1" l="1"/>
  <c r="AC53" i="1" l="1"/>
  <c r="AI62" i="1"/>
  <c r="AI61" i="1"/>
  <c r="AI58" i="1"/>
  <c r="AH18" i="1" l="1"/>
  <c r="AH19" i="1" s="1"/>
  <c r="AG18" i="1"/>
  <c r="AG19" i="1" s="1"/>
  <c r="AF18" i="1"/>
  <c r="AF19" i="1" s="1"/>
  <c r="AE18" i="1"/>
  <c r="AE19" i="1" s="1"/>
  <c r="AD19" i="1"/>
  <c r="AC19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46" i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3" i="1" l="1"/>
  <c r="AD46" i="1"/>
  <c r="AI46" i="1" s="1"/>
  <c r="AG35" i="1"/>
  <c r="AI19" i="1" l="1"/>
  <c r="AI32" i="1" l="1"/>
  <c r="AI30" i="1"/>
  <c r="AI28" i="1"/>
  <c r="AI26" i="1"/>
  <c r="AI17" i="1"/>
  <c r="AI18" i="1" l="1"/>
  <c r="AH35" i="1"/>
  <c r="AH31" i="1" s="1"/>
  <c r="AG31" i="1"/>
  <c r="AF35" i="1"/>
  <c r="AF31" i="1" s="1"/>
  <c r="AH23" i="1"/>
  <c r="AG23" i="1"/>
  <c r="AG22" i="1" s="1"/>
  <c r="AF23" i="1"/>
  <c r="AE23" i="1"/>
  <c r="AD23" i="1"/>
  <c r="AC23" i="1"/>
  <c r="AI29" i="1"/>
  <c r="AI27" i="1"/>
  <c r="AI25" i="1"/>
  <c r="AF22" i="1" l="1"/>
  <c r="AF15" i="1" s="1"/>
  <c r="AH22" i="1"/>
  <c r="AG15" i="1"/>
  <c r="AH15" i="1"/>
  <c r="AI23" i="1"/>
  <c r="AE35" i="1"/>
  <c r="AE31" i="1" s="1"/>
  <c r="AD35" i="1"/>
  <c r="AD31" i="1" s="1"/>
  <c r="AC35" i="1"/>
  <c r="AG24" i="1"/>
  <c r="AF24" i="1"/>
  <c r="AE22" i="1" l="1"/>
  <c r="AE15" i="1" s="1"/>
  <c r="AD22" i="1"/>
  <c r="AD15" i="1" s="1"/>
  <c r="AI24" i="1"/>
  <c r="AC31" i="1"/>
  <c r="AC22" i="1" s="1"/>
  <c r="AI35" i="1"/>
  <c r="AI31" i="1" l="1"/>
  <c r="AI22" i="1" s="1"/>
  <c r="AC15" i="1"/>
  <c r="AI15" i="1" s="1"/>
</calcChain>
</file>

<file path=xl/sharedStrings.xml><?xml version="1.0" encoding="utf-8"?>
<sst xmlns="http://schemas.openxmlformats.org/spreadsheetml/2006/main" count="205" uniqueCount="85">
  <si>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</si>
  <si>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</si>
  <si>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</si>
  <si>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</si>
  <si>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</si>
  <si>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</si>
  <si>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</si>
  <si>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</si>
  <si>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</si>
  <si>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</si>
  <si>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</si>
  <si>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</si>
  <si>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</si>
  <si>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</si>
  <si>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</si>
  <si>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</si>
  <si>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</si>
  <si>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</si>
  <si>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</si>
  <si>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</si>
  <si>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</si>
  <si>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</si>
  <si>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</si>
  <si>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</si>
  <si>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</si>
  <si>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</si>
  <si>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</si>
  <si>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</si>
  <si>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</si>
  <si>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</si>
  <si>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</si>
  <si>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</si>
  <si>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</si>
  <si>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</si>
  <si>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</si>
  <si>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</si>
  <si>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</si>
  <si>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</si>
  <si>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</si>
  <si>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</si>
  <si>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</si>
  <si>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</si>
  <si>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</si>
  <si>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</si>
  <si>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</si>
  <si>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</si>
  <si>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</si>
  <si>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</si>
  <si>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</si>
  <si>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</si>
  <si>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</si>
  <si>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</si>
  <si>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</si>
  <si>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</si>
  <si>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</si>
  <si>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</si>
  <si>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</si>
  <si>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</si>
  <si>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</si>
  <si>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</si>
  <si>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</si>
  <si>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</si>
  <si>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</si>
  <si>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</si>
  <si>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</si>
  <si>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</si>
  <si>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</si>
  <si>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</si>
  <si>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</si>
  <si>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</si>
  <si>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</si>
  <si>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</si>
  <si>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</si>
  <si>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</si>
  <si>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</si>
  <si>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</si>
  <si>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3 задачи 2  подпрограммы 2 </t>
    </r>
    <r>
      <rPr>
        <sz val="10"/>
        <rFont val="Times New Roman"/>
        <family val="1"/>
        <charset val="204"/>
      </rPr>
      <t>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цлях увековечивания памяти граждан, принимавших участие в обороне Осташковского района в годы Великой отечественной войны"</t>
    </r>
  </si>
  <si>
    <r>
      <rPr>
        <b/>
        <sz val="10"/>
        <rFont val="Times New Roman"/>
        <family val="1"/>
        <charset val="204"/>
      </rPr>
      <t xml:space="preserve">Показатель 1 мероприятия 4 задачи 2  подпрограммы 2 </t>
    </r>
    <r>
      <rPr>
        <sz val="10"/>
        <rFont val="Times New Roman"/>
        <family val="1"/>
        <charset val="204"/>
      </rPr>
      <t>"Количество проведенных мероприятий, направленных на сохранение и увековечивание памяти граждан, принимавших участие в обороне Осташковского района в годы Великой Отечественной войны".</t>
    </r>
  </si>
  <si>
    <r>
      <rPr>
        <b/>
        <sz val="10"/>
        <rFont val="Times New Roman"/>
        <family val="1"/>
        <charset val="204"/>
      </rPr>
      <t>Мероприятие 4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</si>
  <si>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r>
      <t xml:space="preserve">Показатель 2 мероприятия 4 задачи 2  подпрограммы 2 </t>
    </r>
    <r>
      <rPr>
        <sz val="10"/>
        <rFont val="Times New Roman"/>
        <family val="1"/>
        <charset val="204"/>
      </rPr>
      <t>"Наличие памятника в целях увековечивания памяти граждан, принимавших участие в обороне Осташковского района в годы Великой отечественной войны".</t>
    </r>
  </si>
  <si>
    <t>х</t>
  </si>
  <si>
    <r>
      <rPr>
        <b/>
        <sz val="10"/>
        <rFont val="Times New Roman"/>
        <family val="1"/>
        <charset val="204"/>
      </rPr>
      <t>Административное мероприятие 3 задачи 2  подпрограммы 2</t>
    </r>
    <r>
      <rPr>
        <sz val="10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</si>
  <si>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t>R</t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</si>
  <si>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</si>
  <si>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01.01.2023 г. </t>
    </r>
    <r>
      <rPr>
        <sz val="11"/>
        <rFont val="Times New Roman"/>
        <family val="1"/>
        <charset val="204"/>
      </rPr>
      <t>(человек)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</si>
</sst>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  <xf numFmtId="0" fontId="2" fillId="5" borderId="1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6"/>
  <sheetViews>
    <sheetView tabSelected="1" topLeftCell="J16" workbookViewId="0">
      <selection activeCell="AA28" sqref="AA28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18" t="s">
        <v>75</v>
      </c>
      <c r="AI1" s="119"/>
      <c r="AJ1" s="119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20" t="s">
        <v>34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21" t="s">
        <v>35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22" t="s">
        <v>29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23" t="s">
        <v>30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21" t="s">
        <v>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34" t="s">
        <v>2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34" t="s">
        <v>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30" t="s">
        <v>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35" t="s">
        <v>5</v>
      </c>
      <c r="S11" s="136"/>
      <c r="T11" s="136"/>
      <c r="U11" s="136"/>
      <c r="V11" s="136"/>
      <c r="W11" s="136"/>
      <c r="X11" s="136"/>
      <c r="Y11" s="136"/>
      <c r="Z11" s="136"/>
      <c r="AA11" s="137" t="s">
        <v>6</v>
      </c>
      <c r="AB11" s="137" t="s">
        <v>7</v>
      </c>
      <c r="AC11" s="135" t="s">
        <v>8</v>
      </c>
      <c r="AD11" s="136"/>
      <c r="AE11" s="136"/>
      <c r="AF11" s="136"/>
      <c r="AG11" s="136"/>
      <c r="AH11" s="140"/>
      <c r="AI11" s="135" t="s">
        <v>9</v>
      </c>
      <c r="AJ11" s="140"/>
      <c r="AK11" s="2"/>
    </row>
    <row r="12" spans="1:84" s="1" customFormat="1" ht="15" customHeight="1" x14ac:dyDescent="0.25">
      <c r="A12" s="124" t="s">
        <v>10</v>
      </c>
      <c r="B12" s="125"/>
      <c r="C12" s="126"/>
      <c r="D12" s="124" t="s">
        <v>11</v>
      </c>
      <c r="E12" s="126"/>
      <c r="F12" s="124" t="s">
        <v>12</v>
      </c>
      <c r="G12" s="126"/>
      <c r="H12" s="124" t="s">
        <v>13</v>
      </c>
      <c r="I12" s="125"/>
      <c r="J12" s="125"/>
      <c r="K12" s="125"/>
      <c r="L12" s="125"/>
      <c r="M12" s="125"/>
      <c r="N12" s="125"/>
      <c r="O12" s="125"/>
      <c r="P12" s="125"/>
      <c r="Q12" s="132"/>
      <c r="R12" s="124"/>
      <c r="S12" s="125"/>
      <c r="T12" s="125"/>
      <c r="U12" s="125"/>
      <c r="V12" s="125"/>
      <c r="W12" s="125"/>
      <c r="X12" s="125"/>
      <c r="Y12" s="125"/>
      <c r="Z12" s="125"/>
      <c r="AA12" s="138"/>
      <c r="AB12" s="138"/>
      <c r="AC12" s="127"/>
      <c r="AD12" s="128"/>
      <c r="AE12" s="128"/>
      <c r="AF12" s="128"/>
      <c r="AG12" s="128"/>
      <c r="AH12" s="129"/>
      <c r="AI12" s="127"/>
      <c r="AJ12" s="129"/>
      <c r="AK12" s="2"/>
    </row>
    <row r="13" spans="1:84" s="1" customFormat="1" ht="25.5" x14ac:dyDescent="0.25">
      <c r="A13" s="127"/>
      <c r="B13" s="128"/>
      <c r="C13" s="129"/>
      <c r="D13" s="127"/>
      <c r="E13" s="129"/>
      <c r="F13" s="127"/>
      <c r="G13" s="129"/>
      <c r="H13" s="127"/>
      <c r="I13" s="128"/>
      <c r="J13" s="128"/>
      <c r="K13" s="128"/>
      <c r="L13" s="128"/>
      <c r="M13" s="128"/>
      <c r="N13" s="128"/>
      <c r="O13" s="128"/>
      <c r="P13" s="128"/>
      <c r="Q13" s="133"/>
      <c r="R13" s="127"/>
      <c r="S13" s="128"/>
      <c r="T13" s="128"/>
      <c r="U13" s="128"/>
      <c r="V13" s="128"/>
      <c r="W13" s="128"/>
      <c r="X13" s="128"/>
      <c r="Y13" s="128"/>
      <c r="Z13" s="128"/>
      <c r="AA13" s="139"/>
      <c r="AB13" s="139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5732629.5499999998</v>
      </c>
      <c r="AD15" s="106">
        <f t="shared" si="0"/>
        <v>5151407.84</v>
      </c>
      <c r="AE15" s="106">
        <f t="shared" si="0"/>
        <v>5156230.5999999996</v>
      </c>
      <c r="AF15" s="106">
        <f t="shared" si="0"/>
        <v>6757430.5999999996</v>
      </c>
      <c r="AG15" s="106">
        <f t="shared" si="0"/>
        <v>6825230.5999999996</v>
      </c>
      <c r="AH15" s="106">
        <f t="shared" si="0"/>
        <v>6825230.5999999996</v>
      </c>
      <c r="AI15" s="106">
        <f>SUM(AC15:AH15)</f>
        <v>36448159.789999999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40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37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38</v>
      </c>
      <c r="AB18" s="48" t="s">
        <v>21</v>
      </c>
      <c r="AC18" s="35">
        <f>AC26+AC28+AC30+AC38</f>
        <v>71</v>
      </c>
      <c r="AD18" s="56">
        <f>AD26+AD28+AD30+AD38</f>
        <v>69</v>
      </c>
      <c r="AE18" s="56">
        <f t="shared" ref="AE18:AI18" si="2">AE26+AE28+AE30+AE38</f>
        <v>69</v>
      </c>
      <c r="AF18" s="56">
        <f t="shared" si="2"/>
        <v>70</v>
      </c>
      <c r="AG18" s="56">
        <f t="shared" si="2"/>
        <v>71</v>
      </c>
      <c r="AH18" s="56">
        <f t="shared" si="2"/>
        <v>71</v>
      </c>
      <c r="AI18" s="63">
        <f t="shared" si="2"/>
        <v>421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39</v>
      </c>
      <c r="AB19" s="48" t="s">
        <v>32</v>
      </c>
      <c r="AC19" s="50">
        <f>AC18/AB65*100</f>
        <v>0.33249039992507257</v>
      </c>
      <c r="AD19" s="50">
        <f>AD18/AB65*100</f>
        <v>0.32312447316661985</v>
      </c>
      <c r="AE19" s="50">
        <f>AE18/AB65*100</f>
        <v>0.32312447316661985</v>
      </c>
      <c r="AF19" s="34">
        <f>AF18/AB65*100</f>
        <v>0.32780743654584621</v>
      </c>
      <c r="AG19" s="34">
        <f>AG18/AB65*100</f>
        <v>0.33249039992507257</v>
      </c>
      <c r="AH19" s="34">
        <f>AH18/AB65*100</f>
        <v>0.33249039992507257</v>
      </c>
      <c r="AI19" s="64">
        <f t="shared" si="1"/>
        <v>1.9715275826543035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36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41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73</v>
      </c>
      <c r="AB22" s="68" t="s">
        <v>33</v>
      </c>
      <c r="AC22" s="69">
        <f>AC23+AC31</f>
        <v>4032629.55</v>
      </c>
      <c r="AD22" s="69">
        <f t="shared" ref="AD22:AI22" si="3">AD23+AD31</f>
        <v>4651407.84</v>
      </c>
      <c r="AE22" s="69">
        <f t="shared" si="3"/>
        <v>4656230.5999999996</v>
      </c>
      <c r="AF22" s="69">
        <f t="shared" si="3"/>
        <v>6257430.5999999996</v>
      </c>
      <c r="AG22" s="69">
        <f t="shared" si="3"/>
        <v>6325230.5999999996</v>
      </c>
      <c r="AH22" s="69">
        <f t="shared" si="3"/>
        <v>6325230.5999999996</v>
      </c>
      <c r="AI22" s="69">
        <f t="shared" si="3"/>
        <v>32248159.789999999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52</v>
      </c>
      <c r="AB23" s="81" t="s">
        <v>33</v>
      </c>
      <c r="AC23" s="82">
        <f>AC25+AC27+AC29</f>
        <v>1282099.95</v>
      </c>
      <c r="AD23" s="82">
        <f t="shared" ref="AD23:AH23" si="4">AD25+AD27+AD29</f>
        <v>1449007.84</v>
      </c>
      <c r="AE23" s="82">
        <f t="shared" si="4"/>
        <v>1453830.6</v>
      </c>
      <c r="AF23" s="82">
        <f t="shared" si="4"/>
        <v>1453830.6</v>
      </c>
      <c r="AG23" s="82">
        <f t="shared" si="4"/>
        <v>1699830.6</v>
      </c>
      <c r="AH23" s="82">
        <f t="shared" si="4"/>
        <v>1699830.6</v>
      </c>
      <c r="AI23" s="82">
        <f>SUM(AC23:AH23)</f>
        <v>9038430.1899999995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53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2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54</v>
      </c>
      <c r="AB25" s="91" t="s">
        <v>19</v>
      </c>
      <c r="AC25" s="61">
        <v>225475.95</v>
      </c>
      <c r="AD25" s="61">
        <v>348383.84</v>
      </c>
      <c r="AE25" s="61">
        <v>339582.6</v>
      </c>
      <c r="AF25" s="61">
        <v>339582.6</v>
      </c>
      <c r="AG25" s="61">
        <v>639582.6</v>
      </c>
      <c r="AH25" s="61">
        <v>639582.6</v>
      </c>
      <c r="AI25" s="61">
        <f>SUM(AC25:AH25)</f>
        <v>2532190.19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55</v>
      </c>
      <c r="AB26" s="28" t="s">
        <v>21</v>
      </c>
      <c r="AC26" s="51">
        <v>10</v>
      </c>
      <c r="AD26" s="51">
        <v>8</v>
      </c>
      <c r="AE26" s="51">
        <v>8</v>
      </c>
      <c r="AF26" s="51">
        <v>8</v>
      </c>
      <c r="AG26" s="51">
        <v>8</v>
      </c>
      <c r="AH26" s="51">
        <v>8</v>
      </c>
      <c r="AI26" s="51">
        <f t="shared" ref="AI26" si="7">SUM(AC26:AH26)</f>
        <v>50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1</v>
      </c>
      <c r="M27" s="65">
        <v>2</v>
      </c>
      <c r="N27" s="65">
        <v>0</v>
      </c>
      <c r="O27" s="65">
        <v>0</v>
      </c>
      <c r="P27" s="65">
        <v>2</v>
      </c>
      <c r="Q27" s="65" t="s">
        <v>20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56</v>
      </c>
      <c r="AB27" s="91" t="s">
        <v>19</v>
      </c>
      <c r="AC27" s="93">
        <v>48624</v>
      </c>
      <c r="AD27" s="93">
        <v>38624</v>
      </c>
      <c r="AE27" s="93">
        <v>52248</v>
      </c>
      <c r="AF27" s="93">
        <v>52248</v>
      </c>
      <c r="AG27" s="93">
        <v>52248</v>
      </c>
      <c r="AH27" s="93">
        <v>52248</v>
      </c>
      <c r="AI27" s="61">
        <f>SUM(AC27:AH27)</f>
        <v>296240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57</v>
      </c>
      <c r="AB28" s="28" t="s">
        <v>21</v>
      </c>
      <c r="AC28" s="51">
        <v>3</v>
      </c>
      <c r="AD28" s="51">
        <v>3</v>
      </c>
      <c r="AE28" s="51">
        <v>3</v>
      </c>
      <c r="AF28" s="51">
        <v>3</v>
      </c>
      <c r="AG28" s="51">
        <v>3</v>
      </c>
      <c r="AH28" s="51">
        <v>3</v>
      </c>
      <c r="AI28" s="51">
        <f t="shared" ref="AI28" si="8">SUM(AC28:AH28)</f>
        <v>18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1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58</v>
      </c>
      <c r="AB29" s="95" t="s">
        <v>19</v>
      </c>
      <c r="AC29" s="96">
        <v>1008000</v>
      </c>
      <c r="AD29" s="96">
        <v>1062000</v>
      </c>
      <c r="AE29" s="96">
        <v>1062000</v>
      </c>
      <c r="AF29" s="96">
        <v>1062000</v>
      </c>
      <c r="AG29" s="96">
        <v>1008000</v>
      </c>
      <c r="AH29" s="96">
        <v>1008000</v>
      </c>
      <c r="AI29" s="97">
        <f>SUM(AC29:AH29)</f>
        <v>6210000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59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60</v>
      </c>
      <c r="AB31" s="81" t="s">
        <v>19</v>
      </c>
      <c r="AC31" s="84">
        <f>AC35</f>
        <v>2750529.6</v>
      </c>
      <c r="AD31" s="84">
        <f>AD35</f>
        <v>3202400</v>
      </c>
      <c r="AE31" s="84">
        <f>AE35</f>
        <v>3202400</v>
      </c>
      <c r="AF31" s="84">
        <f t="shared" ref="AF31:AH31" si="10">AF35</f>
        <v>4803600</v>
      </c>
      <c r="AG31" s="84">
        <f t="shared" si="10"/>
        <v>4625400</v>
      </c>
      <c r="AH31" s="82">
        <f t="shared" si="10"/>
        <v>4625400</v>
      </c>
      <c r="AI31" s="84">
        <f>SUM(AC31:AH31)</f>
        <v>23209729.600000001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61</v>
      </c>
      <c r="AB32" s="28" t="s">
        <v>21</v>
      </c>
      <c r="AC32" s="57">
        <v>31</v>
      </c>
      <c r="AD32" s="39">
        <v>31</v>
      </c>
      <c r="AE32" s="39">
        <v>31</v>
      </c>
      <c r="AF32" s="39">
        <v>31</v>
      </c>
      <c r="AG32" s="39">
        <v>31</v>
      </c>
      <c r="AH32" s="39">
        <v>31</v>
      </c>
      <c r="AI32" s="39">
        <f t="shared" ref="AI32:AI34" si="11">SUM(AC32:AH32)</f>
        <v>186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10" t="s">
        <v>62</v>
      </c>
      <c r="AB33" s="48" t="s">
        <v>21</v>
      </c>
      <c r="AC33" s="57">
        <v>7</v>
      </c>
      <c r="AD33" s="57">
        <v>7</v>
      </c>
      <c r="AE33" s="57">
        <v>7</v>
      </c>
      <c r="AF33" s="57">
        <v>7</v>
      </c>
      <c r="AG33" s="57">
        <v>7</v>
      </c>
      <c r="AH33" s="57">
        <v>7</v>
      </c>
      <c r="AI33" s="39">
        <f t="shared" si="11"/>
        <v>42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10" t="s">
        <v>63</v>
      </c>
      <c r="AB34" s="48" t="s">
        <v>18</v>
      </c>
      <c r="AC34" s="57">
        <v>1</v>
      </c>
      <c r="AD34" s="57">
        <v>0</v>
      </c>
      <c r="AE34" s="57">
        <v>1</v>
      </c>
      <c r="AF34" s="57">
        <v>0</v>
      </c>
      <c r="AG34" s="57">
        <v>0</v>
      </c>
      <c r="AH34" s="57">
        <v>0</v>
      </c>
      <c r="AI34" s="39">
        <f t="shared" si="11"/>
        <v>2</v>
      </c>
      <c r="AJ34" s="33">
        <v>2027</v>
      </c>
      <c r="AK34" s="2"/>
    </row>
    <row r="35" spans="1:37" s="53" customFormat="1" ht="51" x14ac:dyDescent="0.25">
      <c r="A35" s="58"/>
      <c r="B35" s="58"/>
      <c r="C35" s="58"/>
      <c r="D35" s="58"/>
      <c r="E35" s="58"/>
      <c r="F35" s="58"/>
      <c r="G35" s="58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64</v>
      </c>
      <c r="AB35" s="95" t="s">
        <v>19</v>
      </c>
      <c r="AC35" s="98">
        <f>SUM(AC36:AC37)</f>
        <v>2750529.6</v>
      </c>
      <c r="AD35" s="98">
        <f>SUM(AD36:AD37)</f>
        <v>3202400</v>
      </c>
      <c r="AE35" s="98">
        <f>SUM(AE36:AE37)</f>
        <v>3202400</v>
      </c>
      <c r="AF35" s="98">
        <f t="shared" ref="AF35:AH35" si="12">SUM(AF36:AF37)</f>
        <v>4803600</v>
      </c>
      <c r="AG35" s="98">
        <f t="shared" si="12"/>
        <v>4625400</v>
      </c>
      <c r="AH35" s="99">
        <f t="shared" si="12"/>
        <v>4625400</v>
      </c>
      <c r="AI35" s="99">
        <f>SUM(AC35:AH35)</f>
        <v>23209729.600000001</v>
      </c>
      <c r="AJ35" s="92">
        <v>2027</v>
      </c>
      <c r="AK35" s="52"/>
    </row>
    <row r="36" spans="1:37" s="1" customFormat="1" ht="15" customHeight="1" x14ac:dyDescent="0.25">
      <c r="A36" s="30">
        <v>0</v>
      </c>
      <c r="B36" s="30">
        <v>2</v>
      </c>
      <c r="C36" s="30">
        <v>7</v>
      </c>
      <c r="D36" s="30">
        <v>1</v>
      </c>
      <c r="E36" s="30">
        <v>0</v>
      </c>
      <c r="F36" s="30">
        <v>0</v>
      </c>
      <c r="G36" s="30">
        <v>4</v>
      </c>
      <c r="H36" s="30">
        <v>0</v>
      </c>
      <c r="I36" s="30">
        <v>5</v>
      </c>
      <c r="J36" s="30">
        <v>1</v>
      </c>
      <c r="K36" s="30">
        <v>0</v>
      </c>
      <c r="L36" s="30">
        <v>2</v>
      </c>
      <c r="M36" s="30" t="s">
        <v>82</v>
      </c>
      <c r="N36" s="30">
        <v>0</v>
      </c>
      <c r="O36" s="30">
        <v>8</v>
      </c>
      <c r="P36" s="30">
        <v>2</v>
      </c>
      <c r="Q36" s="30" t="s">
        <v>22</v>
      </c>
      <c r="R36" s="117">
        <v>0</v>
      </c>
      <c r="S36" s="117">
        <v>5</v>
      </c>
      <c r="T36" s="117">
        <v>1</v>
      </c>
      <c r="U36" s="117">
        <v>1</v>
      </c>
      <c r="V36" s="117">
        <v>2</v>
      </c>
      <c r="W36" s="117">
        <v>0</v>
      </c>
      <c r="X36" s="117">
        <v>1</v>
      </c>
      <c r="Y36" s="117">
        <v>0</v>
      </c>
      <c r="Z36" s="117">
        <v>0</v>
      </c>
      <c r="AA36" s="32" t="s">
        <v>23</v>
      </c>
      <c r="AB36" s="28" t="s">
        <v>19</v>
      </c>
      <c r="AC36" s="55">
        <v>2337950.16</v>
      </c>
      <c r="AD36" s="55">
        <v>0</v>
      </c>
      <c r="AE36" s="55">
        <v>3202400</v>
      </c>
      <c r="AF36" s="55">
        <v>3202400</v>
      </c>
      <c r="AG36" s="55">
        <v>2312700</v>
      </c>
      <c r="AH36" s="55">
        <v>2312700</v>
      </c>
      <c r="AI36" s="59">
        <f>SUM(AC36:AH36)</f>
        <v>13368150.16</v>
      </c>
      <c r="AJ36" s="33">
        <v>2027</v>
      </c>
      <c r="AK36" s="2"/>
    </row>
    <row r="37" spans="1:37" s="1" customFormat="1" x14ac:dyDescent="0.25">
      <c r="A37" s="30">
        <v>0</v>
      </c>
      <c r="B37" s="30">
        <v>2</v>
      </c>
      <c r="C37" s="30">
        <v>7</v>
      </c>
      <c r="D37" s="30">
        <v>1</v>
      </c>
      <c r="E37" s="30">
        <v>0</v>
      </c>
      <c r="F37" s="30">
        <v>0</v>
      </c>
      <c r="G37" s="30">
        <v>4</v>
      </c>
      <c r="H37" s="30">
        <v>0</v>
      </c>
      <c r="I37" s="30">
        <v>5</v>
      </c>
      <c r="J37" s="30">
        <v>1</v>
      </c>
      <c r="K37" s="30">
        <v>0</v>
      </c>
      <c r="L37" s="30">
        <v>2</v>
      </c>
      <c r="M37" s="30">
        <v>1</v>
      </c>
      <c r="N37" s="30">
        <v>0</v>
      </c>
      <c r="O37" s="30">
        <v>8</v>
      </c>
      <c r="P37" s="30">
        <v>2</v>
      </c>
      <c r="Q37" s="30" t="s">
        <v>22</v>
      </c>
      <c r="R37" s="31">
        <v>0</v>
      </c>
      <c r="S37" s="31">
        <v>5</v>
      </c>
      <c r="T37" s="31">
        <v>1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0</v>
      </c>
      <c r="AA37" s="40" t="s">
        <v>24</v>
      </c>
      <c r="AB37" s="27" t="s">
        <v>19</v>
      </c>
      <c r="AC37" s="59">
        <v>412579.44</v>
      </c>
      <c r="AD37" s="59">
        <v>3202400</v>
      </c>
      <c r="AE37" s="59">
        <v>0</v>
      </c>
      <c r="AF37" s="59">
        <v>1601200</v>
      </c>
      <c r="AG37" s="59">
        <v>2312700</v>
      </c>
      <c r="AH37" s="59">
        <v>2312700</v>
      </c>
      <c r="AI37" s="59">
        <f>SUM(AC37:AH37)</f>
        <v>9841579.4399999995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65</v>
      </c>
      <c r="AB38" s="28" t="s">
        <v>21</v>
      </c>
      <c r="AC38" s="39">
        <v>2</v>
      </c>
      <c r="AD38" s="57">
        <v>2</v>
      </c>
      <c r="AE38" s="57">
        <v>2</v>
      </c>
      <c r="AF38" s="57">
        <v>3</v>
      </c>
      <c r="AG38" s="57">
        <v>4</v>
      </c>
      <c r="AH38" s="35">
        <v>4</v>
      </c>
      <c r="AI38" s="38">
        <f t="shared" ref="AI38" si="13">SUM(AC38:AH38)</f>
        <v>17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66</v>
      </c>
      <c r="AB39" s="95" t="s">
        <v>25</v>
      </c>
      <c r="AC39" s="97" t="s">
        <v>26</v>
      </c>
      <c r="AD39" s="97" t="s">
        <v>26</v>
      </c>
      <c r="AE39" s="97" t="s">
        <v>26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67</v>
      </c>
      <c r="AB40" s="28" t="s">
        <v>18</v>
      </c>
      <c r="AC40" s="39">
        <v>2</v>
      </c>
      <c r="AD40" s="57">
        <v>2</v>
      </c>
      <c r="AE40" s="57">
        <v>2</v>
      </c>
      <c r="AF40" s="57">
        <v>3</v>
      </c>
      <c r="AG40" s="57">
        <v>4</v>
      </c>
      <c r="AH40" s="35">
        <v>4</v>
      </c>
      <c r="AI40" s="39">
        <f t="shared" ref="AI40" si="14">SUM(AC40:AH40)</f>
        <v>17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68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11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10" t="s">
        <v>69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70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10" t="s">
        <v>71</v>
      </c>
      <c r="AB44" s="48" t="s">
        <v>18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10" t="s">
        <v>72</v>
      </c>
      <c r="AB45" s="48" t="s">
        <v>18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1700000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4200000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42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2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43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44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45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46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47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48</v>
      </c>
      <c r="AB53" s="78" t="s">
        <v>19</v>
      </c>
      <c r="AC53" s="88">
        <f>AC57+AC61</f>
        <v>1700000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4200000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49</v>
      </c>
      <c r="AB54" s="30" t="s">
        <v>18</v>
      </c>
      <c r="AC54" s="39">
        <v>6</v>
      </c>
      <c r="AD54" s="39">
        <v>6</v>
      </c>
      <c r="AE54" s="39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83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74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50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51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53" customFormat="1" ht="81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>
        <v>0</v>
      </c>
      <c r="S59" s="101">
        <v>5</v>
      </c>
      <c r="T59" s="101">
        <v>2</v>
      </c>
      <c r="U59" s="101">
        <v>2</v>
      </c>
      <c r="V59" s="101">
        <v>2</v>
      </c>
      <c r="W59" s="101">
        <v>0</v>
      </c>
      <c r="X59" s="101">
        <v>3</v>
      </c>
      <c r="Y59" s="101">
        <v>0</v>
      </c>
      <c r="Z59" s="101">
        <v>0</v>
      </c>
      <c r="AA59" s="102" t="s">
        <v>81</v>
      </c>
      <c r="AB59" s="95" t="s">
        <v>25</v>
      </c>
      <c r="AC59" s="97" t="s">
        <v>26</v>
      </c>
      <c r="AD59" s="98" t="s">
        <v>80</v>
      </c>
      <c r="AE59" s="98" t="s">
        <v>80</v>
      </c>
      <c r="AF59" s="98" t="s">
        <v>80</v>
      </c>
      <c r="AG59" s="98" t="s">
        <v>80</v>
      </c>
      <c r="AH59" s="98" t="s">
        <v>80</v>
      </c>
      <c r="AI59" s="98" t="s">
        <v>26</v>
      </c>
      <c r="AJ59" s="104">
        <v>2027</v>
      </c>
    </row>
    <row r="60" spans="1:37" s="53" customFormat="1" ht="54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1">
        <v>0</v>
      </c>
      <c r="S60" s="41">
        <v>5</v>
      </c>
      <c r="T60" s="41">
        <v>2</v>
      </c>
      <c r="U60" s="41">
        <v>2</v>
      </c>
      <c r="V60" s="41">
        <v>2</v>
      </c>
      <c r="W60" s="41">
        <v>0</v>
      </c>
      <c r="X60" s="41">
        <v>3</v>
      </c>
      <c r="Y60" s="41">
        <v>0</v>
      </c>
      <c r="Z60" s="41">
        <v>1</v>
      </c>
      <c r="AA60" s="42" t="s">
        <v>76</v>
      </c>
      <c r="AB60" s="114" t="s">
        <v>25</v>
      </c>
      <c r="AC60" s="64" t="s">
        <v>26</v>
      </c>
      <c r="AD60" s="64" t="s">
        <v>26</v>
      </c>
      <c r="AE60" s="64" t="s">
        <v>26</v>
      </c>
      <c r="AF60" s="64" t="s">
        <v>26</v>
      </c>
      <c r="AG60" s="64" t="s">
        <v>26</v>
      </c>
      <c r="AH60" s="64" t="s">
        <v>26</v>
      </c>
      <c r="AI60" s="64" t="s">
        <v>26</v>
      </c>
      <c r="AJ60" s="57">
        <v>2027</v>
      </c>
    </row>
    <row r="61" spans="1:37" s="53" customFormat="1" ht="69" customHeight="1" x14ac:dyDescent="0.25">
      <c r="A61" s="101">
        <v>0</v>
      </c>
      <c r="B61" s="101">
        <v>2</v>
      </c>
      <c r="C61" s="101">
        <v>7</v>
      </c>
      <c r="D61" s="101">
        <v>1</v>
      </c>
      <c r="E61" s="101">
        <v>0</v>
      </c>
      <c r="F61" s="101">
        <v>0</v>
      </c>
      <c r="G61" s="101">
        <v>3</v>
      </c>
      <c r="H61" s="101">
        <v>0</v>
      </c>
      <c r="I61" s="101">
        <v>5</v>
      </c>
      <c r="J61" s="101">
        <v>2</v>
      </c>
      <c r="K61" s="101">
        <v>0</v>
      </c>
      <c r="L61" s="101">
        <v>2</v>
      </c>
      <c r="M61" s="101">
        <v>2</v>
      </c>
      <c r="N61" s="101">
        <v>0</v>
      </c>
      <c r="O61" s="101">
        <v>0</v>
      </c>
      <c r="P61" s="101">
        <v>2</v>
      </c>
      <c r="Q61" s="101" t="s">
        <v>27</v>
      </c>
      <c r="R61" s="101">
        <v>0</v>
      </c>
      <c r="S61" s="101">
        <v>5</v>
      </c>
      <c r="T61" s="101">
        <v>2</v>
      </c>
      <c r="U61" s="101">
        <v>2</v>
      </c>
      <c r="V61" s="101">
        <v>2</v>
      </c>
      <c r="W61" s="101">
        <v>0</v>
      </c>
      <c r="X61" s="101">
        <v>4</v>
      </c>
      <c r="Y61" s="101">
        <v>0</v>
      </c>
      <c r="Z61" s="101">
        <v>0</v>
      </c>
      <c r="AA61" s="102" t="s">
        <v>78</v>
      </c>
      <c r="AB61" s="103" t="s">
        <v>19</v>
      </c>
      <c r="AC61" s="97">
        <v>1200000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f>SUM(AC61:AH61)</f>
        <v>1200000</v>
      </c>
      <c r="AJ61" s="104">
        <v>2027</v>
      </c>
    </row>
    <row r="62" spans="1:37" s="53" customFormat="1" ht="54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1">
        <v>0</v>
      </c>
      <c r="S62" s="41">
        <v>5</v>
      </c>
      <c r="T62" s="41">
        <v>2</v>
      </c>
      <c r="U62" s="41">
        <v>2</v>
      </c>
      <c r="V62" s="41">
        <v>2</v>
      </c>
      <c r="W62" s="41">
        <v>0</v>
      </c>
      <c r="X62" s="41">
        <v>4</v>
      </c>
      <c r="Y62" s="41">
        <v>0</v>
      </c>
      <c r="Z62" s="41">
        <v>1</v>
      </c>
      <c r="AA62" s="113" t="s">
        <v>77</v>
      </c>
      <c r="AB62" s="30" t="s">
        <v>18</v>
      </c>
      <c r="AC62" s="39">
        <v>1</v>
      </c>
      <c r="AD62" s="30" t="s">
        <v>80</v>
      </c>
      <c r="AE62" s="30" t="s">
        <v>80</v>
      </c>
      <c r="AF62" s="30" t="s">
        <v>80</v>
      </c>
      <c r="AG62" s="30" t="s">
        <v>80</v>
      </c>
      <c r="AH62" s="30" t="s">
        <v>80</v>
      </c>
      <c r="AI62" s="64">
        <f>SUM(AC62:AH62)</f>
        <v>1</v>
      </c>
      <c r="AJ62" s="57">
        <v>2027</v>
      </c>
    </row>
    <row r="63" spans="1:37" s="53" customFormat="1" ht="4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1">
        <v>0</v>
      </c>
      <c r="S63" s="41">
        <v>5</v>
      </c>
      <c r="T63" s="41">
        <v>2</v>
      </c>
      <c r="U63" s="41">
        <v>2</v>
      </c>
      <c r="V63" s="41">
        <v>2</v>
      </c>
      <c r="W63" s="41">
        <v>0</v>
      </c>
      <c r="X63" s="41">
        <v>4</v>
      </c>
      <c r="Y63" s="41">
        <v>0</v>
      </c>
      <c r="Z63" s="41">
        <v>2</v>
      </c>
      <c r="AA63" s="115" t="s">
        <v>79</v>
      </c>
      <c r="AB63" s="116" t="s">
        <v>25</v>
      </c>
      <c r="AC63" s="64" t="s">
        <v>26</v>
      </c>
      <c r="AD63" s="64" t="s">
        <v>26</v>
      </c>
      <c r="AE63" s="64" t="s">
        <v>26</v>
      </c>
      <c r="AF63" s="64" t="s">
        <v>26</v>
      </c>
      <c r="AG63" s="64" t="s">
        <v>26</v>
      </c>
      <c r="AH63" s="64" t="s">
        <v>26</v>
      </c>
      <c r="AI63" s="64" t="s">
        <v>26</v>
      </c>
      <c r="AJ63" s="57">
        <v>2027</v>
      </c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 t="s">
        <v>84</v>
      </c>
      <c r="AB65" s="62">
        <v>21354</v>
      </c>
      <c r="AC65" s="2"/>
      <c r="AD65" s="2"/>
      <c r="AE65" s="2"/>
      <c r="AF65" s="2"/>
      <c r="AG65" s="2"/>
      <c r="AH65" s="2"/>
      <c r="AI65" s="2"/>
      <c r="AJ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 t="s">
        <v>28</v>
      </c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1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4"/>
      <c r="P242" s="44"/>
      <c r="Q242" s="44"/>
      <c r="R242" s="44"/>
      <c r="S242" s="44"/>
      <c r="T242" s="45"/>
      <c r="U242" s="45"/>
      <c r="V242" s="45"/>
      <c r="W242" s="45"/>
      <c r="X242" s="45"/>
      <c r="Y242" s="45"/>
      <c r="Z242" s="45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  <c r="O243" s="44"/>
      <c r="P243" s="44"/>
      <c r="Q243" s="44"/>
      <c r="R243" s="44"/>
      <c r="S243" s="44"/>
      <c r="T243" s="45"/>
      <c r="U243" s="45"/>
      <c r="V243" s="45"/>
      <c r="W243" s="45"/>
      <c r="X243" s="45"/>
      <c r="Y243" s="45"/>
      <c r="Z243" s="45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4"/>
      <c r="P244" s="44"/>
      <c r="Q244" s="44"/>
      <c r="R244" s="44"/>
      <c r="S244" s="44"/>
      <c r="T244" s="45"/>
      <c r="U244" s="45"/>
      <c r="V244" s="45"/>
      <c r="W244" s="45"/>
      <c r="X244" s="45"/>
      <c r="Y244" s="45"/>
      <c r="Z244" s="45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5"/>
      <c r="U245" s="45"/>
      <c r="V245" s="45"/>
      <c r="W245" s="45"/>
      <c r="X245" s="45"/>
      <c r="Y245" s="45"/>
      <c r="Z245" s="45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5"/>
      <c r="U246" s="45"/>
      <c r="V246" s="45"/>
      <c r="W246" s="45"/>
      <c r="X246" s="45"/>
      <c r="Y246" s="45"/>
      <c r="Z246" s="45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</sheetData>
  <mergeCells count="18"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  <mergeCell ref="AH1:AJ1"/>
    <mergeCell ref="C2:AJ2"/>
    <mergeCell ref="C3:AJ3"/>
    <mergeCell ref="C4:AJ4"/>
    <mergeCell ref="C5:AJ5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2023-12-06T07:12:36Z</cp:lastPrinted>
  <dcterms:created xsi:type="dcterms:W3CDTF">2018-02-07T13:33:42Z</dcterms:created>
  <dcterms:modified xsi:type="dcterms:W3CDTF">2023-12-06T13:59:07Z</dcterms:modified>
</cp:coreProperties>
</file>